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360" windowWidth="18870" windowHeight="11490"/>
  </bookViews>
  <sheets>
    <sheet name="Сеть на 01.01.13) (2)" sheetId="1" r:id="rId1"/>
  </sheets>
  <definedNames>
    <definedName name="_xlnm.Print_Titles" localSheetId="0">'Сеть на 01.01.13) (2)'!$5:$7</definedName>
    <definedName name="_xlnm.Print_Area" localSheetId="0">'Сеть на 01.01.13) (2)'!$A$1:$AG$188</definedName>
  </definedNames>
  <calcPr calcId="152511"/>
</workbook>
</file>

<file path=xl/calcChain.xml><?xml version="1.0" encoding="utf-8"?>
<calcChain xmlns="http://schemas.openxmlformats.org/spreadsheetml/2006/main">
  <c r="J76" i="1" l="1"/>
  <c r="J75" i="1"/>
  <c r="C116" i="1" l="1"/>
  <c r="K165" i="1"/>
  <c r="K167" i="1" s="1"/>
  <c r="C167" i="1" s="1"/>
  <c r="J159" i="1"/>
  <c r="J158" i="1"/>
  <c r="J157" i="1"/>
  <c r="J155" i="1"/>
  <c r="J154" i="1"/>
  <c r="K150" i="1"/>
  <c r="K151" i="1" s="1"/>
  <c r="J149" i="1"/>
  <c r="J148" i="1"/>
  <c r="K107" i="1"/>
  <c r="K141" i="1"/>
  <c r="K140" i="1"/>
  <c r="K138" i="1"/>
  <c r="K137" i="1"/>
  <c r="J135" i="1"/>
  <c r="J134" i="1"/>
  <c r="J142" i="1" s="1"/>
  <c r="J126" i="1"/>
  <c r="J122" i="1"/>
  <c r="J121" i="1"/>
  <c r="J120" i="1"/>
  <c r="J119" i="1"/>
  <c r="J118" i="1"/>
  <c r="K112" i="1"/>
  <c r="J104" i="1"/>
  <c r="K103" i="1"/>
  <c r="K101" i="1"/>
  <c r="K100" i="1"/>
  <c r="K98" i="1"/>
  <c r="J99" i="1"/>
  <c r="J105" i="1" s="1"/>
  <c r="L77" i="1"/>
  <c r="J74" i="1"/>
  <c r="J73" i="1"/>
  <c r="J72" i="1"/>
  <c r="J69" i="1"/>
  <c r="J68" i="1"/>
  <c r="J67" i="1"/>
  <c r="J66" i="1"/>
  <c r="J65" i="1"/>
  <c r="J64" i="1"/>
  <c r="J63" i="1"/>
  <c r="J62" i="1"/>
  <c r="J61" i="1"/>
  <c r="J59" i="1"/>
  <c r="H56" i="1"/>
  <c r="J55" i="1"/>
  <c r="H54" i="1"/>
  <c r="K53" i="1"/>
  <c r="K77" i="1" s="1"/>
  <c r="H52" i="1"/>
  <c r="H51" i="1"/>
  <c r="J50" i="1"/>
  <c r="J47" i="1"/>
  <c r="J44" i="1"/>
  <c r="J43" i="1"/>
  <c r="J41" i="1"/>
  <c r="J38" i="1"/>
  <c r="J36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C163" i="1"/>
  <c r="C105" i="1"/>
  <c r="C128" i="1"/>
  <c r="C123" i="1"/>
  <c r="J94" i="1"/>
  <c r="J128" i="1"/>
  <c r="C156" i="1"/>
  <c r="C160" i="1" s="1"/>
  <c r="J116" i="1"/>
  <c r="C14" i="1"/>
  <c r="C20" i="1"/>
  <c r="I77" i="1"/>
  <c r="C130" i="1"/>
  <c r="K123" i="1"/>
  <c r="C164" i="1"/>
  <c r="C166" i="1"/>
  <c r="C147" i="1"/>
  <c r="C151" i="1" s="1"/>
  <c r="C145" i="1"/>
  <c r="C136" i="1"/>
  <c r="C46" i="1"/>
  <c r="C58" i="1"/>
  <c r="C60" i="1"/>
  <c r="E77" i="1"/>
  <c r="E94" i="1"/>
  <c r="E142" i="1"/>
  <c r="D151" i="1"/>
  <c r="E151" i="1"/>
  <c r="D160" i="1"/>
  <c r="E160" i="1"/>
  <c r="E167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U144" i="1"/>
  <c r="V144" i="1"/>
  <c r="W144" i="1"/>
  <c r="X144" i="1"/>
  <c r="T144" i="1"/>
  <c r="Y142" i="1"/>
  <c r="C95" i="1"/>
  <c r="F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G94" i="1"/>
  <c r="H94" i="1"/>
  <c r="I94" i="1"/>
  <c r="K94" i="1"/>
  <c r="U151" i="1"/>
  <c r="V151" i="1"/>
  <c r="W151" i="1"/>
  <c r="X151" i="1"/>
  <c r="Y151" i="1"/>
  <c r="T151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L142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F167" i="1"/>
  <c r="G167" i="1"/>
  <c r="H167" i="1"/>
  <c r="I167" i="1"/>
  <c r="J167" i="1"/>
  <c r="F160" i="1"/>
  <c r="G160" i="1"/>
  <c r="H160" i="1"/>
  <c r="I160" i="1"/>
  <c r="K160" i="1"/>
  <c r="F151" i="1"/>
  <c r="G151" i="1"/>
  <c r="H151" i="1"/>
  <c r="I151" i="1"/>
  <c r="F142" i="1"/>
  <c r="G142" i="1"/>
  <c r="H142" i="1"/>
  <c r="I142" i="1"/>
  <c r="F77" i="1"/>
  <c r="G77" i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l="1"/>
  <c r="AA8" i="1" s="1"/>
  <c r="AB8" i="1" s="1"/>
  <c r="AC8" i="1" s="1"/>
  <c r="AD8" i="1" s="1"/>
  <c r="AE8" i="1" s="1"/>
  <c r="AF8" i="1" s="1"/>
  <c r="J151" i="1"/>
  <c r="C77" i="1"/>
  <c r="K142" i="1"/>
  <c r="M131" i="1"/>
  <c r="H77" i="1"/>
  <c r="K105" i="1"/>
  <c r="K131" i="1" s="1"/>
  <c r="K168" i="1" s="1"/>
  <c r="J77" i="1"/>
  <c r="I131" i="1"/>
  <c r="I168" i="1" s="1"/>
  <c r="K116" i="1"/>
  <c r="J160" i="1"/>
  <c r="J123" i="1"/>
  <c r="C94" i="1"/>
  <c r="G131" i="1"/>
  <c r="G168" i="1" s="1"/>
  <c r="H131" i="1"/>
  <c r="H168" i="1" s="1"/>
  <c r="L168" i="1"/>
  <c r="R168" i="1"/>
  <c r="N168" i="1"/>
  <c r="W168" i="1"/>
  <c r="F131" i="1"/>
  <c r="F168" i="1" s="1"/>
  <c r="P168" i="1"/>
  <c r="Y168" i="1"/>
  <c r="U168" i="1"/>
  <c r="E131" i="1"/>
  <c r="E168" i="1" s="1"/>
  <c r="D168" i="1"/>
  <c r="S168" i="1"/>
  <c r="Q168" i="1"/>
  <c r="O168" i="1"/>
  <c r="M168" i="1"/>
  <c r="V168" i="1"/>
  <c r="X168" i="1"/>
  <c r="T168" i="1"/>
  <c r="Y131" i="1"/>
  <c r="W131" i="1"/>
  <c r="U131" i="1"/>
  <c r="S131" i="1"/>
  <c r="Q131" i="1"/>
  <c r="O131" i="1"/>
  <c r="X131" i="1"/>
  <c r="V131" i="1"/>
  <c r="T131" i="1"/>
  <c r="R131" i="1"/>
  <c r="P131" i="1"/>
  <c r="N131" i="1"/>
  <c r="L131" i="1"/>
  <c r="C139" i="1"/>
  <c r="C142" i="1" s="1"/>
  <c r="C131" i="1" l="1"/>
  <c r="C168" i="1" s="1"/>
  <c r="J131" i="1"/>
  <c r="J168" i="1" s="1"/>
</calcChain>
</file>

<file path=xl/sharedStrings.xml><?xml version="1.0" encoding="utf-8"?>
<sst xmlns="http://schemas.openxmlformats.org/spreadsheetml/2006/main" count="225" uniqueCount="175">
  <si>
    <t>№ п/п</t>
  </si>
  <si>
    <t>Протяженность, км</t>
  </si>
  <si>
    <t>III</t>
  </si>
  <si>
    <t>IV</t>
  </si>
  <si>
    <t>V</t>
  </si>
  <si>
    <t>ц/бетон</t>
  </si>
  <si>
    <t>а/бетон</t>
  </si>
  <si>
    <t>черное</t>
  </si>
  <si>
    <t>гравийное</t>
  </si>
  <si>
    <t>грунтовое</t>
  </si>
  <si>
    <t>Всего</t>
  </si>
  <si>
    <t>ж/бетон</t>
  </si>
  <si>
    <t>метал.</t>
  </si>
  <si>
    <t>деревян.</t>
  </si>
  <si>
    <t>км</t>
  </si>
  <si>
    <t>шт.</t>
  </si>
  <si>
    <t>п.м.</t>
  </si>
  <si>
    <t>Парамные переправы</t>
  </si>
  <si>
    <t>Мосты</t>
  </si>
  <si>
    <t>Трубы</t>
  </si>
  <si>
    <t>Тип покрытия</t>
  </si>
  <si>
    <t>Ледовые переправы</t>
  </si>
  <si>
    <t>Автозимники</t>
  </si>
  <si>
    <t>Дата последнего обследования</t>
  </si>
  <si>
    <t>дд/мм/гг</t>
  </si>
  <si>
    <t>№, дд/мм/гг</t>
  </si>
  <si>
    <t>Категори дороги</t>
  </si>
  <si>
    <t>Наименование населенного пункта, автодороги, улицы</t>
  </si>
  <si>
    <t>Муниципального образования</t>
  </si>
  <si>
    <t xml:space="preserve">Глава </t>
  </si>
  <si>
    <t>_______________</t>
  </si>
  <si>
    <t>Ф.И.О.</t>
  </si>
  <si>
    <t>________________</t>
  </si>
  <si>
    <t xml:space="preserve">      подпись</t>
  </si>
  <si>
    <t xml:space="preserve"> дата</t>
  </si>
  <si>
    <t>Нормативное состояние объекта</t>
  </si>
  <si>
    <t>Паспорт автгомобильной дорог</t>
  </si>
  <si>
    <t>Березовая</t>
  </si>
  <si>
    <t>Болотная</t>
  </si>
  <si>
    <t>Верхняя</t>
  </si>
  <si>
    <t>Гагарина</t>
  </si>
  <si>
    <t>Голикова</t>
  </si>
  <si>
    <t>Дачная</t>
  </si>
  <si>
    <t>Дорожная</t>
  </si>
  <si>
    <t>Заречная</t>
  </si>
  <si>
    <t>Зеленая</t>
  </si>
  <si>
    <t>Корновская</t>
  </si>
  <si>
    <t>Кедровая</t>
  </si>
  <si>
    <t>Коммунистическая</t>
  </si>
  <si>
    <t>Лесная</t>
  </si>
  <si>
    <t>Летняя</t>
  </si>
  <si>
    <t>Логовая</t>
  </si>
  <si>
    <t>Мира</t>
  </si>
  <si>
    <t>Мирная</t>
  </si>
  <si>
    <t>Мичурина</t>
  </si>
  <si>
    <t>Молодежная</t>
  </si>
  <si>
    <t>Набережная</t>
  </si>
  <si>
    <t>Новая</t>
  </si>
  <si>
    <t>Овражная</t>
  </si>
  <si>
    <t>пер.Барсучий</t>
  </si>
  <si>
    <t>пер. Магаданский</t>
  </si>
  <si>
    <t>пер. Молодежный</t>
  </si>
  <si>
    <t>пер. Садовый</t>
  </si>
  <si>
    <t>пер. Тихий</t>
  </si>
  <si>
    <t>пер.Дорожный</t>
  </si>
  <si>
    <t>пер.Казачий</t>
  </si>
  <si>
    <t>пер.Осиновый</t>
  </si>
  <si>
    <t>пер.Охотничий</t>
  </si>
  <si>
    <t>пер.Пионерский</t>
  </si>
  <si>
    <t>пер.Ручейный</t>
  </si>
  <si>
    <t>пер.Рыкуна</t>
  </si>
  <si>
    <t>пер.Солнечный</t>
  </si>
  <si>
    <t>пер.Степной</t>
  </si>
  <si>
    <t>пер.Цветочный</t>
  </si>
  <si>
    <t>пер.Южный</t>
  </si>
  <si>
    <t>Первомайская</t>
  </si>
  <si>
    <t>Подгорная</t>
  </si>
  <si>
    <t>Пролетарская</t>
  </si>
  <si>
    <t>Путевая</t>
  </si>
  <si>
    <t>Рыкуна</t>
  </si>
  <si>
    <t>Сибирская</t>
  </si>
  <si>
    <t>Советская</t>
  </si>
  <si>
    <t>Сосновая</t>
  </si>
  <si>
    <t>Строительная</t>
  </si>
  <si>
    <t>Суворова</t>
  </si>
  <si>
    <t>Тенистая</t>
  </si>
  <si>
    <t>Транспортная</t>
  </si>
  <si>
    <t>Центральная</t>
  </si>
  <si>
    <t>Итого:</t>
  </si>
  <si>
    <t>д. Лязгино</t>
  </si>
  <si>
    <t>Нагорная</t>
  </si>
  <si>
    <t>Школьная</t>
  </si>
  <si>
    <t>Речная</t>
  </si>
  <si>
    <t>д.Бодажково</t>
  </si>
  <si>
    <t>д Аркашево.</t>
  </si>
  <si>
    <t>Нижняя</t>
  </si>
  <si>
    <t>Озерная</t>
  </si>
  <si>
    <t>д.М-Михайловка</t>
  </si>
  <si>
    <t>Рабочая</t>
  </si>
  <si>
    <t>Озерный</t>
  </si>
  <si>
    <t>д. Сафроново</t>
  </si>
  <si>
    <t>п. Кедровый</t>
  </si>
  <si>
    <t>мкр. Красная горка</t>
  </si>
  <si>
    <t>Звездная</t>
  </si>
  <si>
    <t>Лазурная</t>
  </si>
  <si>
    <t>Прохладная</t>
  </si>
  <si>
    <t>Раздольная</t>
  </si>
  <si>
    <t>Счастливая</t>
  </si>
  <si>
    <t>Великая</t>
  </si>
  <si>
    <t>Надежды</t>
  </si>
  <si>
    <t>Дружбы</t>
  </si>
  <si>
    <t>ж.м.Барсучья гора</t>
  </si>
  <si>
    <t>Крещенская</t>
  </si>
  <si>
    <t>пер. Коммунистический</t>
  </si>
  <si>
    <t>ИТОГО по КОРНИЛОВО</t>
  </si>
  <si>
    <t>Карьерная</t>
  </si>
  <si>
    <t>мкр. Центральный</t>
  </si>
  <si>
    <t>пер. Лучников</t>
  </si>
  <si>
    <t>ул. Знаменская</t>
  </si>
  <si>
    <t>пер. Токарский</t>
  </si>
  <si>
    <t>ул. Ключевая</t>
  </si>
  <si>
    <t>мкр. Красная горка 2</t>
  </si>
  <si>
    <t>ул. Степная</t>
  </si>
  <si>
    <t>ул. Солнечная</t>
  </si>
  <si>
    <t>ул. Сергеевская</t>
  </si>
  <si>
    <t>мкр. Зеленая долина 2</t>
  </si>
  <si>
    <t>ул. Сосновая</t>
  </si>
  <si>
    <t>ул. Западная</t>
  </si>
  <si>
    <t>ул. Уютная</t>
  </si>
  <si>
    <t>Полевая</t>
  </si>
  <si>
    <t>Итого:28455</t>
  </si>
  <si>
    <t xml:space="preserve">                                                                                                                              </t>
  </si>
  <si>
    <t>пер. Водяной</t>
  </si>
  <si>
    <t>Хвойная</t>
  </si>
  <si>
    <t>Радужная</t>
  </si>
  <si>
    <t>Городская</t>
  </si>
  <si>
    <t>пер. Средний</t>
  </si>
  <si>
    <t>пер. Речной</t>
  </si>
  <si>
    <t>Приложение №1</t>
  </si>
  <si>
    <t xml:space="preserve">ВСЕГО:  </t>
  </si>
  <si>
    <t>пер. Девяткин</t>
  </si>
  <si>
    <t>пер. Озерный</t>
  </si>
  <si>
    <t>пер. Свободы</t>
  </si>
  <si>
    <t>пер. Успенский</t>
  </si>
  <si>
    <t>Водопроводная</t>
  </si>
  <si>
    <t xml:space="preserve">пер. Таежный </t>
  </si>
  <si>
    <t>пер. 1-ый Яблоневый</t>
  </si>
  <si>
    <t>пер. Яблоневый</t>
  </si>
  <si>
    <t>пер. 2-ой Яблоневый</t>
  </si>
  <si>
    <t>пер. 3-ий Яблоневый</t>
  </si>
  <si>
    <t>ул. Троицкая</t>
  </si>
  <si>
    <t>ул. Спасская</t>
  </si>
  <si>
    <t>ул. Сретенская</t>
  </si>
  <si>
    <t>ул. Родионовская</t>
  </si>
  <si>
    <t>пер. Боярский</t>
  </si>
  <si>
    <t>ул. Культурная</t>
  </si>
  <si>
    <t>пер.1-й Строительный</t>
  </si>
  <si>
    <t>пер.2-й Строительный</t>
  </si>
  <si>
    <t>ул. Удачная</t>
  </si>
  <si>
    <t xml:space="preserve"> ул. Рождественская</t>
  </si>
  <si>
    <t>ул. Лучистая</t>
  </si>
  <si>
    <t xml:space="preserve">мкр. Зеленая долина </t>
  </si>
  <si>
    <t>ул. Вольная</t>
  </si>
  <si>
    <t>ул. Березовая</t>
  </si>
  <si>
    <t>пер. Лесной</t>
  </si>
  <si>
    <t>ул. Благовещенская</t>
  </si>
  <si>
    <t>мкр. Лесной ручей</t>
  </si>
  <si>
    <t>ул. Голишихина</t>
  </si>
  <si>
    <t>ул. Соборная</t>
  </si>
  <si>
    <t>ул. Покровская</t>
  </si>
  <si>
    <t>В.В. Макаров</t>
  </si>
  <si>
    <t>ул. Ягодная</t>
  </si>
  <si>
    <t>ул. Жирова</t>
  </si>
  <si>
    <t xml:space="preserve">Перечень автомобильных дорог по Корниловскому сельскому поселению </t>
  </si>
  <si>
    <t>к постановлению от  11.10.2022 №409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</si>
</sst>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b/>
      <i/>
      <sz val="10"/>
      <name val="Arial Cyr"/>
      <charset val="204"/>
    </font>
    <font>
      <u/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0" fillId="0" borderId="14" xfId="0" applyBorder="1"/>
    <xf numFmtId="0" fontId="0" fillId="0" borderId="13" xfId="0" applyFill="1" applyBorder="1"/>
    <xf numFmtId="1" fontId="0" fillId="0" borderId="13" xfId="0" applyNumberFormat="1" applyFill="1" applyBorder="1"/>
    <xf numFmtId="49" fontId="0" fillId="0" borderId="0" xfId="0" applyNumberFormat="1"/>
    <xf numFmtId="0" fontId="0" fillId="0" borderId="0" xfId="0" applyNumberFormat="1"/>
    <xf numFmtId="0" fontId="0" fillId="0" borderId="0" xfId="0" applyFill="1" applyBorder="1"/>
    <xf numFmtId="0" fontId="0" fillId="0" borderId="0" xfId="0" applyBorder="1"/>
    <xf numFmtId="0" fontId="0" fillId="0" borderId="0" xfId="0" applyFont="1" applyBorder="1"/>
    <xf numFmtId="0" fontId="6" fillId="0" borderId="0" xfId="0" applyFont="1" applyBorder="1" applyAlignment="1"/>
    <xf numFmtId="0" fontId="0" fillId="0" borderId="0" xfId="0" applyNumberFormat="1" applyFill="1" applyBorder="1"/>
    <xf numFmtId="49" fontId="0" fillId="0" borderId="0" xfId="0" applyNumberFormat="1" applyBorder="1"/>
    <xf numFmtId="0" fontId="0" fillId="0" borderId="0" xfId="0" applyNumberFormat="1" applyBorder="1"/>
    <xf numFmtId="0" fontId="6" fillId="0" borderId="0" xfId="0" applyFont="1" applyBorder="1"/>
    <xf numFmtId="0" fontId="9" fillId="0" borderId="0" xfId="0" applyFont="1" applyBorder="1"/>
    <xf numFmtId="0" fontId="6" fillId="0" borderId="13" xfId="0" applyFont="1" applyBorder="1" applyAlignment="1">
      <alignment horizontal="center"/>
    </xf>
    <xf numFmtId="0" fontId="7" fillId="0" borderId="13" xfId="0" applyFont="1" applyFill="1" applyBorder="1" applyAlignment="1"/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0" fillId="0" borderId="13" xfId="0" applyFont="1" applyBorder="1"/>
    <xf numFmtId="0" fontId="6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0" fillId="0" borderId="29" xfId="0" applyBorder="1"/>
    <xf numFmtId="0" fontId="10" fillId="0" borderId="25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0" fillId="0" borderId="28" xfId="0" applyBorder="1"/>
    <xf numFmtId="0" fontId="10" fillId="0" borderId="2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1" fillId="0" borderId="13" xfId="0" applyFont="1" applyBorder="1"/>
    <xf numFmtId="0" fontId="4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Fill="1" applyBorder="1"/>
    <xf numFmtId="0" fontId="13" fillId="0" borderId="0" xfId="0" applyFont="1"/>
    <xf numFmtId="0" fontId="10" fillId="0" borderId="15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0" fillId="0" borderId="33" xfId="0" applyFill="1" applyBorder="1"/>
    <xf numFmtId="0" fontId="10" fillId="0" borderId="23" xfId="0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11" fillId="0" borderId="30" xfId="0" applyFont="1" applyBorder="1"/>
    <xf numFmtId="0" fontId="0" fillId="0" borderId="13" xfId="0" applyFont="1" applyFill="1" applyBorder="1" applyAlignment="1"/>
    <xf numFmtId="0" fontId="4" fillId="0" borderId="18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0" fillId="0" borderId="34" xfId="0" applyBorder="1"/>
    <xf numFmtId="0" fontId="10" fillId="2" borderId="8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10" fillId="0" borderId="35" xfId="0" applyFont="1" applyBorder="1" applyAlignment="1">
      <alignment horizontal="center" vertical="top" wrapText="1"/>
    </xf>
    <xf numFmtId="0" fontId="0" fillId="0" borderId="0" xfId="0" applyAlignment="1"/>
    <xf numFmtId="0" fontId="12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0" fillId="0" borderId="36" xfId="0" applyBorder="1"/>
    <xf numFmtId="0" fontId="10" fillId="0" borderId="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0" fillId="0" borderId="34" xfId="0" applyFill="1" applyBorder="1"/>
    <xf numFmtId="0" fontId="2" fillId="0" borderId="23" xfId="0" applyFont="1" applyBorder="1" applyAlignment="1">
      <alignment horizont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R1180"/>
  <sheetViews>
    <sheetView showZeros="0" tabSelected="1" zoomScaleSheetLayoutView="100" workbookViewId="0">
      <pane ySplit="7" topLeftCell="A8" activePane="bottomLeft" state="frozen"/>
      <selection pane="bottomLeft" activeCell="AK6" sqref="AJ6:AK6"/>
    </sheetView>
  </sheetViews>
  <sheetFormatPr defaultRowHeight="12.75" x14ac:dyDescent="0.2"/>
  <cols>
    <col min="1" max="1" width="3.7109375" customWidth="1"/>
    <col min="2" max="2" width="21.42578125" customWidth="1"/>
    <col min="3" max="3" width="7.140625" customWidth="1"/>
    <col min="4" max="4" width="3.7109375" customWidth="1"/>
    <col min="5" max="5" width="3.140625" customWidth="1"/>
    <col min="6" max="6" width="3.85546875" customWidth="1"/>
    <col min="7" max="7" width="3.5703125" customWidth="1"/>
    <col min="8" max="8" width="4" customWidth="1"/>
    <col min="9" max="9" width="3.28515625" customWidth="1"/>
    <col min="10" max="10" width="4" customWidth="1"/>
    <col min="11" max="11" width="4.42578125" customWidth="1"/>
    <col min="12" max="12" width="3.5703125" customWidth="1"/>
    <col min="13" max="13" width="3.140625" customWidth="1"/>
    <col min="14" max="14" width="3.42578125" customWidth="1"/>
    <col min="15" max="15" width="4" customWidth="1"/>
    <col min="16" max="16" width="3.5703125" customWidth="1"/>
    <col min="17" max="17" width="3.85546875" customWidth="1"/>
    <col min="18" max="18" width="3.7109375" customWidth="1"/>
    <col min="19" max="19" width="4" customWidth="1"/>
    <col min="20" max="20" width="3.42578125" customWidth="1"/>
    <col min="21" max="21" width="3.7109375" customWidth="1"/>
    <col min="22" max="22" width="3.5703125" customWidth="1"/>
    <col min="23" max="23" width="4.42578125" customWidth="1"/>
    <col min="24" max="24" width="3.140625" customWidth="1"/>
    <col min="25" max="25" width="3.28515625" customWidth="1"/>
    <col min="26" max="26" width="4.7109375" customWidth="1"/>
    <col min="27" max="27" width="3" customWidth="1"/>
    <col min="28" max="28" width="3.28515625" customWidth="1"/>
    <col min="29" max="29" width="3.42578125" customWidth="1"/>
    <col min="30" max="30" width="3.5703125" customWidth="1"/>
    <col min="31" max="31" width="7.5703125" customWidth="1"/>
    <col min="32" max="33" width="6.7109375" customWidth="1"/>
  </cols>
  <sheetData>
    <row r="1" spans="1:2514" ht="15.75" x14ac:dyDescent="0.25">
      <c r="Y1" s="69"/>
      <c r="AA1" t="s">
        <v>138</v>
      </c>
      <c r="AC1" s="23"/>
      <c r="AD1" s="24"/>
      <c r="AE1" s="24"/>
      <c r="AF1" s="24"/>
    </row>
    <row r="2" spans="1:2514" ht="12.75" customHeight="1" x14ac:dyDescent="0.2">
      <c r="AA2" s="86" t="s">
        <v>174</v>
      </c>
      <c r="AB2" s="86"/>
      <c r="AC2" s="86"/>
      <c r="AD2" s="86"/>
      <c r="AE2" s="86"/>
      <c r="AF2" s="86"/>
      <c r="AG2" s="86"/>
    </row>
    <row r="3" spans="1:2514" s="22" customFormat="1" ht="16.5" customHeight="1" x14ac:dyDescent="0.25">
      <c r="B3" s="87" t="s">
        <v>173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2514" s="6" customFormat="1" ht="16.5" customHeight="1" thickBot="1" x14ac:dyDescent="0.2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</row>
    <row r="5" spans="1:2514" s="6" customFormat="1" ht="21.75" customHeight="1" thickBot="1" x14ac:dyDescent="0.25">
      <c r="A5" s="105" t="s">
        <v>0</v>
      </c>
      <c r="B5" s="105" t="s">
        <v>27</v>
      </c>
      <c r="C5" s="105" t="s">
        <v>1</v>
      </c>
      <c r="D5" s="97" t="s">
        <v>26</v>
      </c>
      <c r="E5" s="97"/>
      <c r="F5" s="98"/>
      <c r="G5" s="104" t="s">
        <v>20</v>
      </c>
      <c r="H5" s="97"/>
      <c r="I5" s="97"/>
      <c r="J5" s="97"/>
      <c r="K5" s="98"/>
      <c r="L5" s="2" t="s">
        <v>18</v>
      </c>
      <c r="M5" s="3"/>
      <c r="N5" s="3"/>
      <c r="O5" s="3"/>
      <c r="P5" s="3"/>
      <c r="Q5" s="3"/>
      <c r="R5" s="4"/>
      <c r="S5" s="3"/>
      <c r="T5" s="2" t="s">
        <v>19</v>
      </c>
      <c r="U5" s="3"/>
      <c r="V5" s="3"/>
      <c r="W5" s="3"/>
      <c r="X5" s="5"/>
      <c r="Y5" s="5"/>
      <c r="Z5" s="99" t="s">
        <v>17</v>
      </c>
      <c r="AA5" s="93" t="s">
        <v>21</v>
      </c>
      <c r="AB5" s="94"/>
      <c r="AC5" s="93" t="s">
        <v>22</v>
      </c>
      <c r="AD5" s="94"/>
      <c r="AE5" s="99" t="s">
        <v>23</v>
      </c>
      <c r="AF5" s="99" t="s">
        <v>36</v>
      </c>
      <c r="AG5" s="99" t="s">
        <v>35</v>
      </c>
      <c r="AH5" s="102"/>
    </row>
    <row r="6" spans="1:2514" s="6" customFormat="1" ht="57.75" customHeight="1" thickBot="1" x14ac:dyDescent="0.25">
      <c r="A6" s="106"/>
      <c r="B6" s="106"/>
      <c r="C6" s="106"/>
      <c r="D6" s="7" t="s">
        <v>2</v>
      </c>
      <c r="E6" s="7" t="s">
        <v>3</v>
      </c>
      <c r="F6" s="8" t="s">
        <v>4</v>
      </c>
      <c r="G6" s="9" t="s">
        <v>5</v>
      </c>
      <c r="H6" s="10" t="s">
        <v>6</v>
      </c>
      <c r="I6" s="10" t="s">
        <v>7</v>
      </c>
      <c r="J6" s="10" t="s">
        <v>8</v>
      </c>
      <c r="K6" s="11" t="s">
        <v>9</v>
      </c>
      <c r="L6" s="92" t="s">
        <v>10</v>
      </c>
      <c r="M6" s="91"/>
      <c r="N6" s="89" t="s">
        <v>11</v>
      </c>
      <c r="O6" s="91"/>
      <c r="P6" s="89" t="s">
        <v>12</v>
      </c>
      <c r="Q6" s="91"/>
      <c r="R6" s="89" t="s">
        <v>13</v>
      </c>
      <c r="S6" s="90"/>
      <c r="T6" s="92" t="s">
        <v>10</v>
      </c>
      <c r="U6" s="91"/>
      <c r="V6" s="103" t="s">
        <v>11</v>
      </c>
      <c r="W6" s="91"/>
      <c r="X6" s="89" t="s">
        <v>12</v>
      </c>
      <c r="Y6" s="90"/>
      <c r="Z6" s="113"/>
      <c r="AA6" s="95"/>
      <c r="AB6" s="96"/>
      <c r="AC6" s="95"/>
      <c r="AD6" s="96"/>
      <c r="AE6" s="100"/>
      <c r="AF6" s="100"/>
      <c r="AG6" s="100"/>
      <c r="AH6" s="102"/>
    </row>
    <row r="7" spans="1:2514" s="20" customFormat="1" ht="21" customHeight="1" thickBot="1" x14ac:dyDescent="0.25">
      <c r="A7" s="107"/>
      <c r="B7" s="107"/>
      <c r="C7" s="12" t="s">
        <v>14</v>
      </c>
      <c r="D7" s="13" t="s">
        <v>14</v>
      </c>
      <c r="E7" s="13" t="s">
        <v>14</v>
      </c>
      <c r="F7" s="14" t="s">
        <v>14</v>
      </c>
      <c r="G7" s="15" t="s">
        <v>14</v>
      </c>
      <c r="H7" s="16" t="s">
        <v>14</v>
      </c>
      <c r="I7" s="16" t="s">
        <v>14</v>
      </c>
      <c r="J7" s="16" t="s">
        <v>14</v>
      </c>
      <c r="K7" s="17" t="s">
        <v>14</v>
      </c>
      <c r="L7" s="15" t="s">
        <v>15</v>
      </c>
      <c r="M7" s="13" t="s">
        <v>16</v>
      </c>
      <c r="N7" s="13" t="s">
        <v>15</v>
      </c>
      <c r="O7" s="13" t="s">
        <v>16</v>
      </c>
      <c r="P7" s="13" t="s">
        <v>15</v>
      </c>
      <c r="Q7" s="13" t="s">
        <v>16</v>
      </c>
      <c r="R7" s="13" t="s">
        <v>15</v>
      </c>
      <c r="S7" s="18" t="s">
        <v>16</v>
      </c>
      <c r="T7" s="15" t="s">
        <v>15</v>
      </c>
      <c r="U7" s="13" t="s">
        <v>16</v>
      </c>
      <c r="V7" s="13" t="s">
        <v>15</v>
      </c>
      <c r="W7" s="13" t="s">
        <v>16</v>
      </c>
      <c r="X7" s="13" t="s">
        <v>15</v>
      </c>
      <c r="Y7" s="18" t="s">
        <v>16</v>
      </c>
      <c r="Z7" s="19" t="s">
        <v>15</v>
      </c>
      <c r="AA7" s="19" t="s">
        <v>14</v>
      </c>
      <c r="AB7" s="12" t="s">
        <v>15</v>
      </c>
      <c r="AC7" s="19" t="s">
        <v>15</v>
      </c>
      <c r="AD7" s="19" t="s">
        <v>14</v>
      </c>
      <c r="AE7" s="12" t="s">
        <v>24</v>
      </c>
      <c r="AF7" s="12" t="s">
        <v>25</v>
      </c>
      <c r="AG7" s="45" t="s">
        <v>25</v>
      </c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</row>
    <row r="8" spans="1:2514" s="24" customFormat="1" ht="11.25" x14ac:dyDescent="0.2">
      <c r="A8" s="41">
        <v>1</v>
      </c>
      <c r="B8" s="53">
        <f>A8+1</f>
        <v>2</v>
      </c>
      <c r="C8" s="53">
        <f t="shared" ref="C8:AF8" si="0">B8+1</f>
        <v>3</v>
      </c>
      <c r="D8" s="42">
        <f t="shared" si="0"/>
        <v>4</v>
      </c>
      <c r="E8" s="42">
        <f t="shared" si="0"/>
        <v>5</v>
      </c>
      <c r="F8" s="42">
        <f t="shared" si="0"/>
        <v>6</v>
      </c>
      <c r="G8" s="42">
        <f t="shared" si="0"/>
        <v>7</v>
      </c>
      <c r="H8" s="42">
        <f t="shared" si="0"/>
        <v>8</v>
      </c>
      <c r="I8" s="42">
        <f t="shared" si="0"/>
        <v>9</v>
      </c>
      <c r="J8" s="42">
        <f t="shared" si="0"/>
        <v>10</v>
      </c>
      <c r="K8" s="42">
        <f t="shared" si="0"/>
        <v>11</v>
      </c>
      <c r="L8" s="42">
        <f t="shared" si="0"/>
        <v>12</v>
      </c>
      <c r="M8" s="42">
        <f t="shared" si="0"/>
        <v>13</v>
      </c>
      <c r="N8" s="42">
        <f t="shared" si="0"/>
        <v>14</v>
      </c>
      <c r="O8" s="42">
        <f t="shared" si="0"/>
        <v>15</v>
      </c>
      <c r="P8" s="42">
        <f t="shared" si="0"/>
        <v>16</v>
      </c>
      <c r="Q8" s="42">
        <f t="shared" si="0"/>
        <v>17</v>
      </c>
      <c r="R8" s="42">
        <f t="shared" si="0"/>
        <v>18</v>
      </c>
      <c r="S8" s="42">
        <f t="shared" si="0"/>
        <v>19</v>
      </c>
      <c r="T8" s="42">
        <f t="shared" si="0"/>
        <v>20</v>
      </c>
      <c r="U8" s="42">
        <f t="shared" si="0"/>
        <v>21</v>
      </c>
      <c r="V8" s="42">
        <f t="shared" si="0"/>
        <v>22</v>
      </c>
      <c r="W8" s="42">
        <f t="shared" si="0"/>
        <v>23</v>
      </c>
      <c r="X8" s="42">
        <f t="shared" si="0"/>
        <v>24</v>
      </c>
      <c r="Y8" s="42">
        <f t="shared" si="0"/>
        <v>25</v>
      </c>
      <c r="Z8" s="42">
        <f t="shared" si="0"/>
        <v>26</v>
      </c>
      <c r="AA8" s="42">
        <f t="shared" si="0"/>
        <v>27</v>
      </c>
      <c r="AB8" s="42">
        <f t="shared" si="0"/>
        <v>28</v>
      </c>
      <c r="AC8" s="42">
        <f t="shared" si="0"/>
        <v>29</v>
      </c>
      <c r="AD8" s="42">
        <f t="shared" si="0"/>
        <v>30</v>
      </c>
      <c r="AE8" s="42">
        <f>AD8+1</f>
        <v>31</v>
      </c>
      <c r="AF8" s="43">
        <f t="shared" si="0"/>
        <v>32</v>
      </c>
      <c r="AG8" s="39">
        <v>33</v>
      </c>
    </row>
    <row r="9" spans="1:2514" s="24" customFormat="1" ht="16.5" customHeight="1" thickBot="1" x14ac:dyDescent="0.25">
      <c r="A9" s="76"/>
      <c r="B9" s="46" t="s">
        <v>37</v>
      </c>
      <c r="C9" s="49">
        <v>0.2</v>
      </c>
      <c r="D9" s="40"/>
      <c r="E9" s="40"/>
      <c r="F9" s="40"/>
      <c r="G9" s="40"/>
      <c r="H9" s="40"/>
      <c r="I9" s="40"/>
      <c r="J9" s="76">
        <v>0.2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2514" ht="13.5" thickBot="1" x14ac:dyDescent="0.25">
      <c r="A10" s="26"/>
      <c r="B10" s="46" t="s">
        <v>38</v>
      </c>
      <c r="C10" s="49">
        <v>0.31</v>
      </c>
      <c r="D10" s="26"/>
      <c r="E10" s="26"/>
      <c r="F10" s="26"/>
      <c r="G10" s="26"/>
      <c r="H10" s="26"/>
      <c r="I10" s="26"/>
      <c r="J10" s="26">
        <v>0.31</v>
      </c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27"/>
      <c r="V10" s="26"/>
      <c r="W10" s="26"/>
      <c r="X10" s="26"/>
      <c r="Y10" s="26"/>
      <c r="Z10" s="26"/>
      <c r="AA10" s="26"/>
      <c r="AB10" s="21"/>
      <c r="AC10" s="21"/>
      <c r="AD10" s="21"/>
      <c r="AE10" s="21"/>
      <c r="AF10" s="25"/>
      <c r="AG10" s="21"/>
    </row>
    <row r="11" spans="1:2514" ht="13.5" thickBot="1" x14ac:dyDescent="0.25">
      <c r="A11" s="26"/>
      <c r="B11" s="46" t="s">
        <v>39</v>
      </c>
      <c r="C11" s="49">
        <v>0.2</v>
      </c>
      <c r="D11" s="21"/>
      <c r="E11" s="21"/>
      <c r="F11" s="21"/>
      <c r="G11" s="21"/>
      <c r="H11" s="21"/>
      <c r="I11" s="21"/>
      <c r="J11" s="21">
        <v>0.2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5"/>
      <c r="AG11" s="21"/>
    </row>
    <row r="12" spans="1:2514" ht="13.5" thickBot="1" x14ac:dyDescent="0.25">
      <c r="A12" s="26"/>
      <c r="B12" s="46" t="s">
        <v>132</v>
      </c>
      <c r="C12" s="49">
        <v>0.33</v>
      </c>
      <c r="D12" s="21"/>
      <c r="E12" s="21"/>
      <c r="F12" s="21"/>
      <c r="G12" s="21"/>
      <c r="H12" s="21"/>
      <c r="I12" s="21"/>
      <c r="J12" s="21">
        <v>0.33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5"/>
      <c r="AG12" s="21"/>
    </row>
    <row r="13" spans="1:2514" ht="13.5" thickBot="1" x14ac:dyDescent="0.25">
      <c r="A13" s="26"/>
      <c r="B13" s="46" t="s">
        <v>144</v>
      </c>
      <c r="C13" s="49">
        <v>0.12</v>
      </c>
      <c r="D13" s="21"/>
      <c r="E13" s="21"/>
      <c r="F13" s="21"/>
      <c r="G13" s="21"/>
      <c r="H13" s="21"/>
      <c r="I13" s="21"/>
      <c r="J13" s="21">
        <v>0.12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5"/>
      <c r="AG13" s="21"/>
    </row>
    <row r="14" spans="1:2514" ht="13.5" thickBot="1" x14ac:dyDescent="0.25">
      <c r="A14" s="26"/>
      <c r="B14" s="46" t="s">
        <v>40</v>
      </c>
      <c r="C14" s="49">
        <f>G14+H14+I14+J14+K14</f>
        <v>0.1</v>
      </c>
      <c r="D14" s="21"/>
      <c r="E14" s="21"/>
      <c r="F14" s="21"/>
      <c r="G14" s="21"/>
      <c r="H14" s="21"/>
      <c r="I14" s="21"/>
      <c r="J14" s="21">
        <v>0.1</v>
      </c>
      <c r="K14" s="21"/>
      <c r="L14" s="21"/>
      <c r="M14" s="21"/>
      <c r="N14" s="21"/>
      <c r="O14" s="21"/>
      <c r="P14" s="21"/>
      <c r="Q14" s="21"/>
      <c r="R14" s="21"/>
      <c r="S14" s="21"/>
      <c r="T14" s="21">
        <v>1</v>
      </c>
      <c r="U14" s="21">
        <v>12</v>
      </c>
      <c r="V14" s="21">
        <v>1</v>
      </c>
      <c r="W14" s="21">
        <v>12</v>
      </c>
      <c r="X14" s="21"/>
      <c r="Y14" s="21"/>
      <c r="Z14" s="21"/>
      <c r="AA14" s="21"/>
      <c r="AB14" s="21"/>
      <c r="AC14" s="21"/>
      <c r="AD14" s="21"/>
      <c r="AE14" s="21"/>
      <c r="AF14" s="25"/>
      <c r="AG14" s="21"/>
    </row>
    <row r="15" spans="1:2514" ht="13.5" thickBot="1" x14ac:dyDescent="0.25">
      <c r="A15" s="26"/>
      <c r="B15" s="46" t="s">
        <v>41</v>
      </c>
      <c r="C15" s="49">
        <v>0.17</v>
      </c>
      <c r="D15" s="21"/>
      <c r="E15" s="21"/>
      <c r="F15" s="21"/>
      <c r="G15" s="21"/>
      <c r="H15" s="21"/>
      <c r="I15" s="21"/>
      <c r="J15" s="21">
        <v>0.17</v>
      </c>
      <c r="K15" s="21"/>
      <c r="L15" s="21">
        <v>1</v>
      </c>
      <c r="M15" s="21">
        <v>42</v>
      </c>
      <c r="N15" s="21">
        <v>1</v>
      </c>
      <c r="O15" s="21">
        <v>42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5"/>
      <c r="AG15" s="21"/>
    </row>
    <row r="16" spans="1:2514" ht="13.5" thickBot="1" x14ac:dyDescent="0.25">
      <c r="A16" s="26"/>
      <c r="B16" s="46" t="s">
        <v>42</v>
      </c>
      <c r="C16" s="49">
        <v>0.17</v>
      </c>
      <c r="D16" s="21"/>
      <c r="E16" s="21"/>
      <c r="F16" s="21"/>
      <c r="G16" s="21"/>
      <c r="H16" s="21"/>
      <c r="I16" s="21"/>
      <c r="J16" s="21"/>
      <c r="K16" s="21">
        <v>0.17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5"/>
      <c r="AG16" s="21"/>
    </row>
    <row r="17" spans="1:33" ht="13.5" thickBot="1" x14ac:dyDescent="0.25">
      <c r="A17" s="26"/>
      <c r="B17" s="46" t="s">
        <v>43</v>
      </c>
      <c r="C17" s="49">
        <v>0.76400000000000001</v>
      </c>
      <c r="D17" s="21"/>
      <c r="E17" s="21"/>
      <c r="F17" s="21"/>
      <c r="G17" s="21"/>
      <c r="H17" s="21"/>
      <c r="I17" s="21"/>
      <c r="J17" s="21">
        <f>C17</f>
        <v>0.76400000000000001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>
        <v>9</v>
      </c>
      <c r="V17" s="21"/>
      <c r="W17" s="21"/>
      <c r="X17" s="21">
        <v>1</v>
      </c>
      <c r="Y17" s="21">
        <v>9</v>
      </c>
      <c r="Z17" s="21"/>
      <c r="AA17" s="21"/>
      <c r="AB17" s="21"/>
      <c r="AC17" s="21"/>
      <c r="AD17" s="21"/>
      <c r="AE17" s="21"/>
      <c r="AF17" s="25"/>
      <c r="AG17" s="21"/>
    </row>
    <row r="18" spans="1:33" ht="13.5" thickBot="1" x14ac:dyDescent="0.25">
      <c r="A18" s="26"/>
      <c r="B18" s="46" t="s">
        <v>44</v>
      </c>
      <c r="C18" s="49">
        <v>0.73899999999999999</v>
      </c>
      <c r="D18" s="21"/>
      <c r="E18" s="21"/>
      <c r="F18" s="21"/>
      <c r="G18" s="21"/>
      <c r="H18" s="21"/>
      <c r="I18" s="21"/>
      <c r="J18" s="21">
        <f>C18</f>
        <v>0.73899999999999999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1</v>
      </c>
      <c r="V18" s="21">
        <v>9</v>
      </c>
      <c r="W18" s="21">
        <v>1</v>
      </c>
      <c r="X18" s="21">
        <v>9</v>
      </c>
      <c r="Y18" s="21"/>
      <c r="Z18" s="21"/>
      <c r="AA18" s="21"/>
      <c r="AB18" s="21"/>
      <c r="AC18" s="21"/>
      <c r="AD18" s="21"/>
      <c r="AE18" s="21"/>
      <c r="AF18" s="25"/>
      <c r="AG18" s="21"/>
    </row>
    <row r="19" spans="1:33" ht="13.5" thickBot="1" x14ac:dyDescent="0.25">
      <c r="A19" s="26"/>
      <c r="B19" s="46" t="s">
        <v>45</v>
      </c>
      <c r="C19" s="49">
        <v>0.34499999999999997</v>
      </c>
      <c r="D19" s="21"/>
      <c r="E19" s="21"/>
      <c r="F19" s="21"/>
      <c r="G19" s="21"/>
      <c r="H19" s="21"/>
      <c r="I19" s="21"/>
      <c r="J19" s="21">
        <f>C19</f>
        <v>0.34499999999999997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5"/>
      <c r="AG19" s="21"/>
    </row>
    <row r="20" spans="1:33" ht="13.5" thickBot="1" x14ac:dyDescent="0.25">
      <c r="A20" s="26"/>
      <c r="B20" s="46" t="s">
        <v>115</v>
      </c>
      <c r="C20" s="49">
        <f>G20+H20+I20+J20+K20</f>
        <v>0.83</v>
      </c>
      <c r="D20" s="21"/>
      <c r="E20" s="21"/>
      <c r="F20" s="21"/>
      <c r="G20" s="21"/>
      <c r="H20" s="21"/>
      <c r="I20" s="21"/>
      <c r="J20" s="21">
        <v>0.83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5"/>
      <c r="AG20" s="21"/>
    </row>
    <row r="21" spans="1:33" ht="13.5" thickBot="1" x14ac:dyDescent="0.25">
      <c r="A21" s="26"/>
      <c r="B21" s="46" t="s">
        <v>46</v>
      </c>
      <c r="C21" s="49">
        <v>0.33300000000000002</v>
      </c>
      <c r="D21" s="21"/>
      <c r="E21" s="21"/>
      <c r="F21" s="21"/>
      <c r="G21" s="21"/>
      <c r="H21" s="21"/>
      <c r="I21" s="21"/>
      <c r="J21" s="21">
        <f t="shared" ref="J21:J33" si="1">C21</f>
        <v>0.33300000000000002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5"/>
      <c r="AG21" s="21"/>
    </row>
    <row r="22" spans="1:33" ht="13.5" thickBot="1" x14ac:dyDescent="0.25">
      <c r="A22" s="26"/>
      <c r="B22" s="46" t="s">
        <v>47</v>
      </c>
      <c r="C22" s="49">
        <v>0.45</v>
      </c>
      <c r="D22" s="21"/>
      <c r="E22" s="21"/>
      <c r="F22" s="21"/>
      <c r="G22" s="21"/>
      <c r="H22" s="21"/>
      <c r="I22" s="21"/>
      <c r="J22" s="21">
        <f t="shared" si="1"/>
        <v>0.45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5"/>
      <c r="AG22" s="21"/>
    </row>
    <row r="23" spans="1:33" ht="13.5" thickBot="1" x14ac:dyDescent="0.25">
      <c r="A23" s="26"/>
      <c r="B23" s="46" t="s">
        <v>48</v>
      </c>
      <c r="C23" s="49">
        <v>1.375</v>
      </c>
      <c r="D23" s="21"/>
      <c r="E23" s="21"/>
      <c r="F23" s="21"/>
      <c r="G23" s="21"/>
      <c r="H23" s="21"/>
      <c r="I23" s="21"/>
      <c r="J23" s="21">
        <f t="shared" si="1"/>
        <v>1.375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2</v>
      </c>
      <c r="U23" s="21">
        <v>21</v>
      </c>
      <c r="V23" s="21">
        <v>1</v>
      </c>
      <c r="W23" s="21">
        <v>12</v>
      </c>
      <c r="X23" s="21">
        <v>1</v>
      </c>
      <c r="Y23" s="21">
        <v>9</v>
      </c>
      <c r="Z23" s="21"/>
      <c r="AA23" s="21"/>
      <c r="AB23" s="21"/>
      <c r="AC23" s="21"/>
      <c r="AD23" s="21"/>
      <c r="AE23" s="21"/>
      <c r="AF23" s="25"/>
      <c r="AG23" s="21"/>
    </row>
    <row r="24" spans="1:33" ht="13.5" thickBot="1" x14ac:dyDescent="0.25">
      <c r="A24" s="26"/>
      <c r="B24" s="46" t="s">
        <v>49</v>
      </c>
      <c r="C24" s="49">
        <v>0.47299999999999998</v>
      </c>
      <c r="D24" s="21"/>
      <c r="E24" s="21"/>
      <c r="F24" s="21"/>
      <c r="G24" s="21"/>
      <c r="H24" s="21"/>
      <c r="I24" s="21"/>
      <c r="J24" s="21">
        <f t="shared" si="1"/>
        <v>0.47299999999999998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5"/>
      <c r="AG24" s="21"/>
    </row>
    <row r="25" spans="1:33" ht="13.5" thickBot="1" x14ac:dyDescent="0.25">
      <c r="A25" s="26"/>
      <c r="B25" s="46" t="s">
        <v>50</v>
      </c>
      <c r="C25" s="49">
        <v>0.122</v>
      </c>
      <c r="D25" s="21"/>
      <c r="E25" s="21"/>
      <c r="F25" s="21"/>
      <c r="G25" s="21"/>
      <c r="H25" s="21"/>
      <c r="I25" s="21"/>
      <c r="J25" s="21">
        <f t="shared" si="1"/>
        <v>0.122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5"/>
      <c r="AG25" s="21"/>
    </row>
    <row r="26" spans="1:33" ht="13.5" thickBot="1" x14ac:dyDescent="0.25">
      <c r="A26" s="26"/>
      <c r="B26" s="46" t="s">
        <v>51</v>
      </c>
      <c r="C26" s="49">
        <v>0.248</v>
      </c>
      <c r="D26" s="21"/>
      <c r="E26" s="21"/>
      <c r="F26" s="21"/>
      <c r="G26" s="21"/>
      <c r="H26" s="21"/>
      <c r="I26" s="21"/>
      <c r="J26" s="21">
        <f t="shared" si="1"/>
        <v>0.248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5"/>
      <c r="AG26" s="21"/>
    </row>
    <row r="27" spans="1:33" ht="13.5" thickBot="1" x14ac:dyDescent="0.25">
      <c r="A27" s="26"/>
      <c r="B27" s="46" t="s">
        <v>52</v>
      </c>
      <c r="C27" s="49">
        <v>0.218</v>
      </c>
      <c r="D27" s="21"/>
      <c r="E27" s="21"/>
      <c r="F27" s="21"/>
      <c r="G27" s="21"/>
      <c r="H27" s="21"/>
      <c r="I27" s="21"/>
      <c r="J27" s="21">
        <f t="shared" si="1"/>
        <v>0.218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5"/>
      <c r="AG27" s="21"/>
    </row>
    <row r="28" spans="1:33" ht="13.5" thickBot="1" x14ac:dyDescent="0.25">
      <c r="A28" s="26"/>
      <c r="B28" s="46" t="s">
        <v>53</v>
      </c>
      <c r="C28" s="49">
        <v>0.32200000000000001</v>
      </c>
      <c r="D28" s="21"/>
      <c r="E28" s="21"/>
      <c r="F28" s="21"/>
      <c r="G28" s="21"/>
      <c r="H28" s="21"/>
      <c r="I28" s="21"/>
      <c r="J28" s="21">
        <f t="shared" si="1"/>
        <v>0.32200000000000001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5"/>
      <c r="AG28" s="21"/>
    </row>
    <row r="29" spans="1:33" ht="13.5" thickBot="1" x14ac:dyDescent="0.25">
      <c r="A29" s="26"/>
      <c r="B29" s="46" t="s">
        <v>54</v>
      </c>
      <c r="C29" s="49">
        <v>0.26500000000000001</v>
      </c>
      <c r="D29" s="21"/>
      <c r="E29" s="21"/>
      <c r="F29" s="21"/>
      <c r="G29" s="21"/>
      <c r="H29" s="21"/>
      <c r="I29" s="21"/>
      <c r="J29" s="21">
        <f t="shared" si="1"/>
        <v>0.26500000000000001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5"/>
      <c r="AG29" s="21"/>
    </row>
    <row r="30" spans="1:33" ht="13.5" thickBot="1" x14ac:dyDescent="0.25">
      <c r="A30" s="26"/>
      <c r="B30" s="46" t="s">
        <v>55</v>
      </c>
      <c r="C30" s="49">
        <v>0.57799999999999996</v>
      </c>
      <c r="D30" s="21"/>
      <c r="E30" s="21"/>
      <c r="F30" s="21"/>
      <c r="G30" s="21"/>
      <c r="H30" s="21"/>
      <c r="I30" s="21"/>
      <c r="J30" s="21">
        <f t="shared" si="1"/>
        <v>0.57799999999999996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5"/>
      <c r="AG30" s="21"/>
    </row>
    <row r="31" spans="1:33" ht="13.5" thickBot="1" x14ac:dyDescent="0.25">
      <c r="A31" s="26"/>
      <c r="B31" s="46" t="s">
        <v>56</v>
      </c>
      <c r="C31" s="49">
        <v>0.35799999999999998</v>
      </c>
      <c r="D31" s="21"/>
      <c r="E31" s="21"/>
      <c r="F31" s="21"/>
      <c r="G31" s="21"/>
      <c r="H31" s="21"/>
      <c r="I31" s="21"/>
      <c r="J31" s="21">
        <f t="shared" si="1"/>
        <v>0.35799999999999998</v>
      </c>
      <c r="K31" s="21"/>
      <c r="L31" s="21">
        <v>1</v>
      </c>
      <c r="M31" s="21">
        <v>20</v>
      </c>
      <c r="N31" s="21"/>
      <c r="O31" s="21"/>
      <c r="P31" s="21"/>
      <c r="Q31" s="21"/>
      <c r="R31" s="21">
        <v>1</v>
      </c>
      <c r="S31" s="21">
        <v>20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5"/>
      <c r="AG31" s="21"/>
    </row>
    <row r="32" spans="1:33" ht="13.5" thickBot="1" x14ac:dyDescent="0.25">
      <c r="A32" s="26"/>
      <c r="B32" s="46" t="s">
        <v>57</v>
      </c>
      <c r="C32" s="49">
        <v>0.55600000000000005</v>
      </c>
      <c r="D32" s="21"/>
      <c r="E32" s="21"/>
      <c r="F32" s="21"/>
      <c r="G32" s="21"/>
      <c r="H32" s="21"/>
      <c r="I32" s="21"/>
      <c r="J32" s="21">
        <f t="shared" si="1"/>
        <v>0.55600000000000005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5"/>
      <c r="AG32" s="21"/>
    </row>
    <row r="33" spans="1:33" ht="13.5" thickBot="1" x14ac:dyDescent="0.25">
      <c r="A33" s="26"/>
      <c r="B33" s="46" t="s">
        <v>58</v>
      </c>
      <c r="C33" s="49">
        <v>0.3</v>
      </c>
      <c r="D33" s="21"/>
      <c r="E33" s="21"/>
      <c r="F33" s="21"/>
      <c r="G33" s="21"/>
      <c r="H33" s="21"/>
      <c r="I33" s="21"/>
      <c r="J33" s="21">
        <f t="shared" si="1"/>
        <v>0.3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5"/>
      <c r="AG33" s="21"/>
    </row>
    <row r="34" spans="1:33" ht="13.5" thickBot="1" x14ac:dyDescent="0.25">
      <c r="A34" s="26"/>
      <c r="B34" s="46" t="s">
        <v>59</v>
      </c>
      <c r="C34" s="49">
        <v>0.21</v>
      </c>
      <c r="D34" s="21"/>
      <c r="E34" s="21"/>
      <c r="F34" s="21"/>
      <c r="G34" s="21"/>
      <c r="H34" s="21"/>
      <c r="I34" s="21"/>
      <c r="J34" s="21">
        <v>0.21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5"/>
      <c r="AG34" s="21"/>
    </row>
    <row r="35" spans="1:33" ht="13.5" thickBot="1" x14ac:dyDescent="0.25">
      <c r="A35" s="26"/>
      <c r="B35" s="46" t="s">
        <v>60</v>
      </c>
      <c r="C35" s="49">
        <v>0.1</v>
      </c>
      <c r="D35" s="21"/>
      <c r="E35" s="21"/>
      <c r="F35" s="21"/>
      <c r="G35" s="21"/>
      <c r="H35" s="21"/>
      <c r="I35" s="21"/>
      <c r="J35" s="21">
        <v>0.1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5"/>
      <c r="AG35" s="21"/>
    </row>
    <row r="36" spans="1:33" ht="13.5" thickBot="1" x14ac:dyDescent="0.25">
      <c r="A36" s="26"/>
      <c r="B36" s="46" t="s">
        <v>61</v>
      </c>
      <c r="C36" s="49">
        <v>0.48899999999999999</v>
      </c>
      <c r="D36" s="21"/>
      <c r="E36" s="21"/>
      <c r="F36" s="21"/>
      <c r="G36" s="21"/>
      <c r="H36" s="21"/>
      <c r="I36" s="21"/>
      <c r="J36" s="21">
        <f>C36</f>
        <v>0.48899999999999999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5"/>
      <c r="AG36" s="21"/>
    </row>
    <row r="37" spans="1:33" ht="13.5" thickBot="1" x14ac:dyDescent="0.25">
      <c r="A37" s="26"/>
      <c r="B37" s="46" t="s">
        <v>62</v>
      </c>
      <c r="C37" s="49">
        <v>0.44700000000000001</v>
      </c>
      <c r="D37" s="21"/>
      <c r="E37" s="21"/>
      <c r="F37" s="21"/>
      <c r="G37" s="21"/>
      <c r="H37" s="21"/>
      <c r="I37" s="21"/>
      <c r="J37" s="21">
        <v>0.44700000000000001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5"/>
      <c r="AG37" s="21"/>
    </row>
    <row r="38" spans="1:33" ht="13.5" thickBot="1" x14ac:dyDescent="0.25">
      <c r="A38" s="26"/>
      <c r="B38" s="46" t="s">
        <v>63</v>
      </c>
      <c r="C38" s="49">
        <v>0.58499999999999996</v>
      </c>
      <c r="D38" s="21"/>
      <c r="E38" s="21"/>
      <c r="F38" s="21"/>
      <c r="G38" s="21"/>
      <c r="H38" s="21"/>
      <c r="I38" s="21"/>
      <c r="J38" s="21">
        <f>C38</f>
        <v>0.58499999999999996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5"/>
      <c r="AG38" s="21"/>
    </row>
    <row r="39" spans="1:33" ht="13.5" thickBot="1" x14ac:dyDescent="0.25">
      <c r="A39" s="26"/>
      <c r="B39" s="46" t="s">
        <v>64</v>
      </c>
      <c r="C39" s="49">
        <v>0.15</v>
      </c>
      <c r="D39" s="21"/>
      <c r="E39" s="21"/>
      <c r="F39" s="21"/>
      <c r="G39" s="21"/>
      <c r="H39" s="21"/>
      <c r="I39" s="21"/>
      <c r="J39" s="21">
        <v>0.15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5"/>
      <c r="AG39" s="21"/>
    </row>
    <row r="40" spans="1:33" ht="13.5" thickBot="1" x14ac:dyDescent="0.25">
      <c r="A40" s="26"/>
      <c r="B40" s="46" t="s">
        <v>65</v>
      </c>
      <c r="C40" s="49">
        <v>0.1</v>
      </c>
      <c r="D40" s="21"/>
      <c r="E40" s="21"/>
      <c r="F40" s="21"/>
      <c r="G40" s="21"/>
      <c r="H40" s="21"/>
      <c r="I40" s="21"/>
      <c r="J40" s="21">
        <v>0.1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5"/>
      <c r="AG40" s="21"/>
    </row>
    <row r="41" spans="1:33" ht="13.5" thickBot="1" x14ac:dyDescent="0.25">
      <c r="A41" s="26"/>
      <c r="B41" s="46" t="s">
        <v>113</v>
      </c>
      <c r="C41" s="49">
        <v>0.28000000000000003</v>
      </c>
      <c r="D41" s="21"/>
      <c r="E41" s="21"/>
      <c r="F41" s="21"/>
      <c r="G41" s="21"/>
      <c r="H41" s="21"/>
      <c r="I41" s="21"/>
      <c r="J41" s="21">
        <f>C41</f>
        <v>0.28000000000000003</v>
      </c>
      <c r="K41" s="21"/>
      <c r="L41" s="21"/>
      <c r="M41" s="21"/>
      <c r="N41" s="21"/>
      <c r="O41" s="21"/>
      <c r="P41" s="21"/>
      <c r="Q41" s="21"/>
      <c r="R41" s="21"/>
      <c r="S41" s="21"/>
      <c r="T41" s="21">
        <v>1</v>
      </c>
      <c r="U41" s="21">
        <v>8</v>
      </c>
      <c r="V41" s="21"/>
      <c r="W41" s="21"/>
      <c r="X41" s="21">
        <v>1</v>
      </c>
      <c r="Y41" s="21">
        <v>8</v>
      </c>
      <c r="Z41" s="21"/>
      <c r="AA41" s="21"/>
      <c r="AB41" s="21"/>
      <c r="AC41" s="21"/>
      <c r="AD41" s="21"/>
      <c r="AE41" s="21"/>
      <c r="AF41" s="25"/>
      <c r="AG41" s="21"/>
    </row>
    <row r="42" spans="1:33" ht="13.5" thickBot="1" x14ac:dyDescent="0.25">
      <c r="A42" s="26"/>
      <c r="B42" s="46" t="s">
        <v>66</v>
      </c>
      <c r="C42" s="49">
        <v>0.23499999999999999</v>
      </c>
      <c r="D42" s="21"/>
      <c r="E42" s="21"/>
      <c r="F42" s="21"/>
      <c r="G42" s="21"/>
      <c r="H42" s="21"/>
      <c r="I42" s="21"/>
      <c r="J42" s="21">
        <v>0.1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5"/>
      <c r="AG42" s="21"/>
    </row>
    <row r="43" spans="1:33" ht="13.5" thickBot="1" x14ac:dyDescent="0.25">
      <c r="A43" s="26"/>
      <c r="B43" s="46" t="s">
        <v>67</v>
      </c>
      <c r="C43" s="49">
        <v>0.39200000000000002</v>
      </c>
      <c r="D43" s="21"/>
      <c r="E43" s="21"/>
      <c r="F43" s="21"/>
      <c r="G43" s="21"/>
      <c r="H43" s="21"/>
      <c r="I43" s="21"/>
      <c r="J43" s="21">
        <f>C43</f>
        <v>0.39200000000000002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5"/>
      <c r="AG43" s="21"/>
    </row>
    <row r="44" spans="1:33" ht="13.5" thickBot="1" x14ac:dyDescent="0.25">
      <c r="A44" s="26"/>
      <c r="B44" s="46" t="s">
        <v>68</v>
      </c>
      <c r="C44" s="49">
        <v>0.62</v>
      </c>
      <c r="D44" s="21"/>
      <c r="E44" s="21"/>
      <c r="F44" s="21"/>
      <c r="G44" s="21"/>
      <c r="H44" s="21"/>
      <c r="I44" s="21"/>
      <c r="J44" s="21">
        <f>C44</f>
        <v>0.62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5"/>
      <c r="AG44" s="21"/>
    </row>
    <row r="45" spans="1:33" ht="13.5" thickBot="1" x14ac:dyDescent="0.25">
      <c r="A45" s="26"/>
      <c r="B45" s="46" t="s">
        <v>69</v>
      </c>
      <c r="C45" s="49">
        <v>0.12</v>
      </c>
      <c r="D45" s="21"/>
      <c r="E45" s="21"/>
      <c r="F45" s="21"/>
      <c r="G45" s="21"/>
      <c r="H45" s="21"/>
      <c r="I45" s="21"/>
      <c r="J45" s="21"/>
      <c r="K45" s="21">
        <v>0.12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5"/>
      <c r="AG45" s="21"/>
    </row>
    <row r="46" spans="1:33" ht="13.5" thickBot="1" x14ac:dyDescent="0.25">
      <c r="A46" s="26"/>
      <c r="B46" s="46" t="s">
        <v>70</v>
      </c>
      <c r="C46" s="49">
        <f>G46+H46+I46+J46+K46</f>
        <v>0.36299999999999999</v>
      </c>
      <c r="D46" s="21"/>
      <c r="E46" s="21"/>
      <c r="F46" s="21"/>
      <c r="G46" s="21"/>
      <c r="H46" s="21"/>
      <c r="I46" s="21"/>
      <c r="J46" s="21">
        <v>0.36299999999999999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5"/>
      <c r="AG46" s="21"/>
    </row>
    <row r="47" spans="1:33" ht="13.5" thickBot="1" x14ac:dyDescent="0.25">
      <c r="A47" s="26"/>
      <c r="B47" s="46" t="s">
        <v>71</v>
      </c>
      <c r="C47" s="49">
        <v>0.16700000000000001</v>
      </c>
      <c r="D47" s="21"/>
      <c r="E47" s="21"/>
      <c r="F47" s="21"/>
      <c r="G47" s="21"/>
      <c r="H47" s="21"/>
      <c r="I47" s="21"/>
      <c r="J47" s="21">
        <f>C47</f>
        <v>0.16700000000000001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5"/>
      <c r="AG47" s="21"/>
    </row>
    <row r="48" spans="1:33" ht="13.5" thickBot="1" x14ac:dyDescent="0.25">
      <c r="A48" s="26"/>
      <c r="B48" s="46" t="s">
        <v>72</v>
      </c>
      <c r="C48" s="49">
        <v>0.2</v>
      </c>
      <c r="D48" s="21"/>
      <c r="E48" s="21"/>
      <c r="F48" s="21"/>
      <c r="G48" s="21"/>
      <c r="H48" s="21"/>
      <c r="I48" s="21"/>
      <c r="J48" s="21">
        <v>0.2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5"/>
      <c r="AG48" s="21"/>
    </row>
    <row r="49" spans="1:33" ht="13.5" thickBot="1" x14ac:dyDescent="0.25">
      <c r="A49" s="26"/>
      <c r="B49" s="46" t="s">
        <v>73</v>
      </c>
      <c r="C49" s="49">
        <v>0.14000000000000001</v>
      </c>
      <c r="D49" s="21"/>
      <c r="E49" s="21"/>
      <c r="F49" s="21"/>
      <c r="G49" s="21"/>
      <c r="H49" s="21"/>
      <c r="I49" s="21"/>
      <c r="J49" s="21">
        <v>0.14000000000000001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5"/>
      <c r="AG49" s="21"/>
    </row>
    <row r="50" spans="1:33" ht="13.5" thickBot="1" x14ac:dyDescent="0.25">
      <c r="A50" s="26"/>
      <c r="B50" s="46" t="s">
        <v>74</v>
      </c>
      <c r="C50" s="49">
        <v>0.14499999999999999</v>
      </c>
      <c r="D50" s="21"/>
      <c r="E50" s="21"/>
      <c r="F50" s="21"/>
      <c r="G50" s="21"/>
      <c r="H50" s="21"/>
      <c r="I50" s="21"/>
      <c r="J50" s="21">
        <f>C50</f>
        <v>0.14499999999999999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5"/>
      <c r="AG50" s="21"/>
    </row>
    <row r="51" spans="1:33" ht="13.5" thickBot="1" x14ac:dyDescent="0.25">
      <c r="A51" s="26"/>
      <c r="B51" s="46" t="s">
        <v>75</v>
      </c>
      <c r="C51" s="49">
        <v>0.41599999999999998</v>
      </c>
      <c r="D51" s="21"/>
      <c r="E51" s="21"/>
      <c r="F51" s="21"/>
      <c r="G51" s="21"/>
      <c r="H51" s="21">
        <f>C51</f>
        <v>0.41599999999999998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5"/>
      <c r="AG51" s="21"/>
    </row>
    <row r="52" spans="1:33" ht="13.5" thickBot="1" x14ac:dyDescent="0.25">
      <c r="A52" s="26"/>
      <c r="B52" s="46" t="s">
        <v>76</v>
      </c>
      <c r="C52" s="49">
        <v>0.432</v>
      </c>
      <c r="D52" s="21"/>
      <c r="E52" s="21"/>
      <c r="F52" s="21"/>
      <c r="G52" s="21"/>
      <c r="H52" s="21">
        <f>C52</f>
        <v>0.432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5"/>
      <c r="AG52" s="21"/>
    </row>
    <row r="53" spans="1:33" ht="13.5" thickBot="1" x14ac:dyDescent="0.25">
      <c r="A53" s="26"/>
      <c r="B53" s="46" t="s">
        <v>133</v>
      </c>
      <c r="C53" s="49">
        <v>0.94</v>
      </c>
      <c r="D53" s="21"/>
      <c r="E53" s="21"/>
      <c r="F53" s="21"/>
      <c r="G53" s="21"/>
      <c r="H53" s="21"/>
      <c r="I53" s="21"/>
      <c r="J53" s="21"/>
      <c r="K53" s="21">
        <f>C53</f>
        <v>0.94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5"/>
      <c r="AG53" s="21"/>
    </row>
    <row r="54" spans="1:33" ht="13.5" thickBot="1" x14ac:dyDescent="0.25">
      <c r="A54" s="26"/>
      <c r="B54" s="46" t="s">
        <v>77</v>
      </c>
      <c r="C54" s="49">
        <v>1.2350000000000001</v>
      </c>
      <c r="D54" s="21"/>
      <c r="E54" s="21"/>
      <c r="F54" s="21"/>
      <c r="G54" s="21"/>
      <c r="H54" s="21">
        <f>C54-J54</f>
        <v>1.0350000000000001</v>
      </c>
      <c r="I54" s="21"/>
      <c r="J54" s="21">
        <v>0.2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5"/>
      <c r="AG54" s="21"/>
    </row>
    <row r="55" spans="1:33" ht="13.5" thickBot="1" x14ac:dyDescent="0.25">
      <c r="A55" s="26"/>
      <c r="B55" s="46" t="s">
        <v>78</v>
      </c>
      <c r="C55" s="49">
        <v>1.7869999999999999</v>
      </c>
      <c r="D55" s="21"/>
      <c r="E55" s="21"/>
      <c r="F55" s="21"/>
      <c r="G55" s="21"/>
      <c r="H55" s="21"/>
      <c r="I55" s="21"/>
      <c r="J55" s="21">
        <f>C55</f>
        <v>1.7869999999999999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5"/>
      <c r="AG55" s="21"/>
    </row>
    <row r="56" spans="1:33" ht="13.5" thickBot="1" x14ac:dyDescent="0.25">
      <c r="A56" s="26"/>
      <c r="B56" s="46" t="s">
        <v>79</v>
      </c>
      <c r="C56" s="49">
        <v>1.67</v>
      </c>
      <c r="D56" s="21"/>
      <c r="E56" s="21"/>
      <c r="F56" s="21"/>
      <c r="G56" s="21"/>
      <c r="H56" s="21">
        <f>C56-J56</f>
        <v>1.22</v>
      </c>
      <c r="I56" s="21"/>
      <c r="J56" s="21">
        <v>0.45</v>
      </c>
      <c r="K56" s="21"/>
      <c r="L56" s="21"/>
      <c r="M56" s="21"/>
      <c r="N56" s="21"/>
      <c r="O56" s="21"/>
      <c r="P56" s="21"/>
      <c r="Q56" s="21"/>
      <c r="R56" s="21"/>
      <c r="S56" s="21"/>
      <c r="T56" s="21">
        <v>1</v>
      </c>
      <c r="U56" s="21">
        <v>12</v>
      </c>
      <c r="V56" s="21">
        <v>1</v>
      </c>
      <c r="W56" s="21">
        <v>12</v>
      </c>
      <c r="X56" s="21"/>
      <c r="Y56" s="21"/>
      <c r="Z56" s="21"/>
      <c r="AA56" s="21"/>
      <c r="AB56" s="21"/>
      <c r="AC56" s="21"/>
      <c r="AD56" s="21"/>
      <c r="AE56" s="21"/>
      <c r="AF56" s="25"/>
      <c r="AG56" s="21"/>
    </row>
    <row r="57" spans="1:33" ht="13.5" thickBot="1" x14ac:dyDescent="0.25">
      <c r="A57" s="26"/>
      <c r="B57" s="46" t="s">
        <v>142</v>
      </c>
      <c r="C57" s="49">
        <v>0.28000000000000003</v>
      </c>
      <c r="D57" s="21"/>
      <c r="E57" s="21"/>
      <c r="F57" s="21"/>
      <c r="G57" s="21"/>
      <c r="H57" s="21"/>
      <c r="I57" s="21"/>
      <c r="J57" s="21">
        <v>0.28000000000000003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5"/>
      <c r="AG57" s="21"/>
    </row>
    <row r="58" spans="1:33" ht="13.5" thickBot="1" x14ac:dyDescent="0.25">
      <c r="A58" s="26"/>
      <c r="B58" s="46" t="s">
        <v>80</v>
      </c>
      <c r="C58" s="49">
        <f>G58+H58+I58+J58+K58</f>
        <v>0.28000000000000003</v>
      </c>
      <c r="D58" s="21"/>
      <c r="E58" s="21"/>
      <c r="F58" s="21"/>
      <c r="G58" s="21"/>
      <c r="H58" s="21"/>
      <c r="I58" s="21"/>
      <c r="J58" s="21">
        <v>0.28000000000000003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5"/>
      <c r="AG58" s="21"/>
    </row>
    <row r="59" spans="1:33" ht="13.5" thickBot="1" x14ac:dyDescent="0.25">
      <c r="A59" s="26"/>
      <c r="B59" s="46" t="s">
        <v>81</v>
      </c>
      <c r="C59" s="49">
        <v>0.42499999999999999</v>
      </c>
      <c r="D59" s="21"/>
      <c r="E59" s="21"/>
      <c r="F59" s="21"/>
      <c r="G59" s="21"/>
      <c r="H59" s="21"/>
      <c r="I59" s="21"/>
      <c r="J59" s="21">
        <f>C59</f>
        <v>0.42499999999999999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5"/>
      <c r="AG59" s="21"/>
    </row>
    <row r="60" spans="1:33" ht="13.5" thickBot="1" x14ac:dyDescent="0.25">
      <c r="A60" s="26"/>
      <c r="B60" s="46" t="s">
        <v>82</v>
      </c>
      <c r="C60" s="49">
        <f>G60+H60+I60+J60+K60</f>
        <v>1.72</v>
      </c>
      <c r="D60" s="21"/>
      <c r="E60" s="21"/>
      <c r="F60" s="21"/>
      <c r="G60" s="21"/>
      <c r="H60" s="21"/>
      <c r="I60" s="21"/>
      <c r="J60" s="21">
        <v>1</v>
      </c>
      <c r="K60" s="21">
        <v>0.72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5"/>
      <c r="AG60" s="21"/>
    </row>
    <row r="61" spans="1:33" ht="13.5" thickBot="1" x14ac:dyDescent="0.25">
      <c r="A61" s="26"/>
      <c r="B61" s="46" t="s">
        <v>83</v>
      </c>
      <c r="C61" s="49">
        <v>0.78400000000000003</v>
      </c>
      <c r="D61" s="21"/>
      <c r="E61" s="21"/>
      <c r="F61" s="21"/>
      <c r="G61" s="21"/>
      <c r="H61" s="21"/>
      <c r="I61" s="21"/>
      <c r="J61" s="21">
        <f t="shared" ref="J61:J69" si="2">C61</f>
        <v>0.78400000000000003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5"/>
      <c r="AG61" s="21"/>
    </row>
    <row r="62" spans="1:33" ht="13.5" thickBot="1" x14ac:dyDescent="0.25">
      <c r="A62" s="26"/>
      <c r="B62" s="46" t="s">
        <v>84</v>
      </c>
      <c r="C62" s="49">
        <v>0.33800000000000002</v>
      </c>
      <c r="D62" s="21"/>
      <c r="E62" s="21"/>
      <c r="F62" s="21"/>
      <c r="G62" s="21"/>
      <c r="H62" s="21"/>
      <c r="I62" s="21"/>
      <c r="J62" s="21">
        <f t="shared" si="2"/>
        <v>0.33800000000000002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5"/>
      <c r="AG62" s="21"/>
    </row>
    <row r="63" spans="1:33" ht="13.5" thickBot="1" x14ac:dyDescent="0.25">
      <c r="A63" s="26"/>
      <c r="B63" s="46" t="s">
        <v>145</v>
      </c>
      <c r="C63" s="49">
        <v>0.42299999999999999</v>
      </c>
      <c r="D63" s="21"/>
      <c r="E63" s="21"/>
      <c r="F63" s="21"/>
      <c r="G63" s="21"/>
      <c r="H63" s="21"/>
      <c r="I63" s="21"/>
      <c r="J63" s="21">
        <f t="shared" si="2"/>
        <v>0.42299999999999999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5"/>
      <c r="AG63" s="21"/>
    </row>
    <row r="64" spans="1:33" ht="13.5" thickBot="1" x14ac:dyDescent="0.25">
      <c r="A64" s="26"/>
      <c r="B64" s="46" t="s">
        <v>85</v>
      </c>
      <c r="C64" s="49">
        <v>0.66700000000000004</v>
      </c>
      <c r="D64" s="21"/>
      <c r="E64" s="21"/>
      <c r="F64" s="21"/>
      <c r="G64" s="21"/>
      <c r="H64" s="21"/>
      <c r="I64" s="21"/>
      <c r="J64" s="21">
        <f t="shared" si="2"/>
        <v>0.66700000000000004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5"/>
      <c r="AG64" s="21"/>
    </row>
    <row r="65" spans="1:33" ht="13.5" thickBot="1" x14ac:dyDescent="0.25">
      <c r="A65" s="26"/>
      <c r="B65" s="46" t="s">
        <v>86</v>
      </c>
      <c r="C65" s="49">
        <v>0.316</v>
      </c>
      <c r="D65" s="21"/>
      <c r="E65" s="21"/>
      <c r="F65" s="21"/>
      <c r="G65" s="21"/>
      <c r="H65" s="21"/>
      <c r="I65" s="21"/>
      <c r="J65" s="21">
        <f t="shared" si="2"/>
        <v>0.316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5"/>
      <c r="AG65" s="21"/>
    </row>
    <row r="66" spans="1:33" ht="13.5" thickBot="1" x14ac:dyDescent="0.25">
      <c r="A66" s="26"/>
      <c r="B66" s="46" t="s">
        <v>87</v>
      </c>
      <c r="C66" s="49">
        <v>1.012</v>
      </c>
      <c r="D66" s="21"/>
      <c r="E66" s="21"/>
      <c r="F66" s="21"/>
      <c r="G66" s="21"/>
      <c r="H66" s="21"/>
      <c r="I66" s="21"/>
      <c r="J66" s="21">
        <f t="shared" si="2"/>
        <v>1.012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5"/>
      <c r="AG66" s="21"/>
    </row>
    <row r="67" spans="1:33" ht="13.5" thickBot="1" x14ac:dyDescent="0.25">
      <c r="A67" s="26"/>
      <c r="B67" s="46" t="s">
        <v>134</v>
      </c>
      <c r="C67" s="49">
        <v>0.154</v>
      </c>
      <c r="D67" s="21"/>
      <c r="E67" s="21"/>
      <c r="F67" s="21"/>
      <c r="G67" s="21"/>
      <c r="H67" s="21"/>
      <c r="I67" s="21"/>
      <c r="J67" s="21">
        <f t="shared" si="2"/>
        <v>0.154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5"/>
      <c r="AG67" s="21"/>
    </row>
    <row r="68" spans="1:33" ht="13.5" thickBot="1" x14ac:dyDescent="0.25">
      <c r="A68" s="26"/>
      <c r="B68" s="46" t="s">
        <v>135</v>
      </c>
      <c r="C68" s="49">
        <v>0.126</v>
      </c>
      <c r="D68" s="21"/>
      <c r="E68" s="21"/>
      <c r="F68" s="21"/>
      <c r="G68" s="21"/>
      <c r="H68" s="21"/>
      <c r="I68" s="21"/>
      <c r="J68" s="21">
        <f t="shared" si="2"/>
        <v>0.126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5"/>
      <c r="AG68" s="21"/>
    </row>
    <row r="69" spans="1:33" ht="13.5" thickBot="1" x14ac:dyDescent="0.25">
      <c r="A69" s="26"/>
      <c r="B69" s="46" t="s">
        <v>136</v>
      </c>
      <c r="C69" s="49">
        <v>0.2</v>
      </c>
      <c r="D69" s="21"/>
      <c r="E69" s="21"/>
      <c r="F69" s="21"/>
      <c r="G69" s="21"/>
      <c r="H69" s="21"/>
      <c r="I69" s="21"/>
      <c r="J69" s="21">
        <f t="shared" si="2"/>
        <v>0.2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5"/>
      <c r="AG69" s="21"/>
    </row>
    <row r="70" spans="1:33" ht="13.5" thickBot="1" x14ac:dyDescent="0.25">
      <c r="A70" s="26"/>
      <c r="B70" s="46" t="s">
        <v>137</v>
      </c>
      <c r="C70" s="49">
        <v>0.26</v>
      </c>
      <c r="D70" s="21"/>
      <c r="E70" s="21"/>
      <c r="F70" s="21"/>
      <c r="G70" s="21"/>
      <c r="H70" s="21"/>
      <c r="I70" s="21"/>
      <c r="J70" s="21">
        <v>0.26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5"/>
      <c r="AG70" s="21"/>
    </row>
    <row r="71" spans="1:33" ht="13.5" thickBot="1" x14ac:dyDescent="0.25">
      <c r="A71" s="26"/>
      <c r="B71" s="46" t="s">
        <v>153</v>
      </c>
      <c r="C71" s="70">
        <v>1.01</v>
      </c>
      <c r="D71" s="21"/>
      <c r="E71" s="21"/>
      <c r="F71" s="21"/>
      <c r="G71" s="21"/>
      <c r="H71" s="21"/>
      <c r="I71" s="21"/>
      <c r="J71" s="26">
        <v>1.01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5"/>
      <c r="AG71" s="21"/>
    </row>
    <row r="72" spans="1:33" ht="13.5" thickBot="1" x14ac:dyDescent="0.25">
      <c r="A72" s="26"/>
      <c r="B72" s="46" t="s">
        <v>155</v>
      </c>
      <c r="C72" s="70">
        <v>0.3</v>
      </c>
      <c r="D72" s="21"/>
      <c r="E72" s="21"/>
      <c r="F72" s="21"/>
      <c r="G72" s="21"/>
      <c r="H72" s="21"/>
      <c r="I72" s="21"/>
      <c r="J72" s="26">
        <f>C72</f>
        <v>0.3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5"/>
      <c r="AG72" s="21"/>
    </row>
    <row r="73" spans="1:33" ht="13.5" thickBot="1" x14ac:dyDescent="0.25">
      <c r="A73" s="26"/>
      <c r="B73" s="46" t="s">
        <v>156</v>
      </c>
      <c r="C73" s="70">
        <v>7.6999999999999999E-2</v>
      </c>
      <c r="D73" s="21"/>
      <c r="E73" s="21"/>
      <c r="F73" s="21"/>
      <c r="G73" s="21"/>
      <c r="H73" s="21"/>
      <c r="I73" s="21"/>
      <c r="J73" s="26">
        <f>C73</f>
        <v>7.6999999999999999E-2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5"/>
      <c r="AG73" s="21"/>
    </row>
    <row r="74" spans="1:33" ht="13.5" thickBot="1" x14ac:dyDescent="0.25">
      <c r="A74" s="26"/>
      <c r="B74" s="46" t="s">
        <v>157</v>
      </c>
      <c r="C74" s="70">
        <v>0.105</v>
      </c>
      <c r="D74" s="21"/>
      <c r="E74" s="21"/>
      <c r="F74" s="21"/>
      <c r="G74" s="21"/>
      <c r="H74" s="21"/>
      <c r="I74" s="21"/>
      <c r="J74" s="26">
        <f>C74</f>
        <v>0.105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5"/>
      <c r="AG74" s="21"/>
    </row>
    <row r="75" spans="1:33" ht="13.5" thickBot="1" x14ac:dyDescent="0.25">
      <c r="A75" s="26"/>
      <c r="B75" s="46" t="s">
        <v>171</v>
      </c>
      <c r="C75" s="110">
        <v>1.5940000000000001</v>
      </c>
      <c r="D75" s="21"/>
      <c r="E75" s="21"/>
      <c r="F75" s="21"/>
      <c r="G75" s="21"/>
      <c r="H75" s="21"/>
      <c r="I75" s="21"/>
      <c r="J75" s="26">
        <f>C75</f>
        <v>1.5940000000000001</v>
      </c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5"/>
      <c r="AG75" s="21"/>
    </row>
    <row r="76" spans="1:33" ht="13.5" thickBot="1" x14ac:dyDescent="0.25">
      <c r="A76" s="26"/>
      <c r="B76" s="46" t="s">
        <v>172</v>
      </c>
      <c r="C76" s="111">
        <v>0.41</v>
      </c>
      <c r="D76" s="80"/>
      <c r="E76" s="80"/>
      <c r="F76" s="80"/>
      <c r="G76" s="80"/>
      <c r="H76" s="80"/>
      <c r="I76" s="80"/>
      <c r="J76" s="112">
        <f>C76</f>
        <v>0.41</v>
      </c>
      <c r="K76" s="109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5"/>
      <c r="AG76" s="21"/>
    </row>
    <row r="77" spans="1:33" ht="13.5" thickBot="1" x14ac:dyDescent="0.25">
      <c r="A77" s="21"/>
      <c r="B77" s="73" t="s">
        <v>130</v>
      </c>
      <c r="C77" s="49">
        <f>SUM(C9:C76)</f>
        <v>31.580000000000005</v>
      </c>
      <c r="D77" s="108"/>
      <c r="E77" s="51">
        <f>SUM(E9:E66)</f>
        <v>0</v>
      </c>
      <c r="F77" s="51">
        <f>SUM(F9:F66)</f>
        <v>0</v>
      </c>
      <c r="G77" s="51">
        <f>SUM(G9:G66)</f>
        <v>0</v>
      </c>
      <c r="H77" s="51">
        <f>SUM(H9:H70)</f>
        <v>3.1029999999999998</v>
      </c>
      <c r="I77" s="51">
        <f>SUM(I9:I70)</f>
        <v>0</v>
      </c>
      <c r="J77" s="51">
        <f>SUM(J9:J74)</f>
        <v>24.388000000000002</v>
      </c>
      <c r="K77" s="49">
        <f>SUM(K9:K74)</f>
        <v>1.95</v>
      </c>
      <c r="L77" s="21">
        <f>SUM(L9:L66)</f>
        <v>2</v>
      </c>
      <c r="M77" s="21">
        <f>SUM(M9:M66)</f>
        <v>62</v>
      </c>
      <c r="N77" s="21">
        <f>SUM(N9:N66)</f>
        <v>1</v>
      </c>
      <c r="O77" s="21">
        <f>SUM(O9:O66)</f>
        <v>42</v>
      </c>
      <c r="P77" s="21">
        <f>SUM(P9:P66)</f>
        <v>0</v>
      </c>
      <c r="Q77" s="21">
        <f>SUM(Q9:Q66)</f>
        <v>0</v>
      </c>
      <c r="R77" s="21">
        <f>SUM(R9:R66)</f>
        <v>1</v>
      </c>
      <c r="S77" s="21">
        <f>SUM(S9:S66)</f>
        <v>20</v>
      </c>
      <c r="T77" s="21">
        <f>SUM(T9:T66)</f>
        <v>6</v>
      </c>
      <c r="U77" s="21">
        <f>SUM(U9:U66)</f>
        <v>63</v>
      </c>
      <c r="V77" s="21">
        <f>SUM(V9:V66)</f>
        <v>12</v>
      </c>
      <c r="W77" s="21">
        <f>SUM(W9:W66)</f>
        <v>37</v>
      </c>
      <c r="X77" s="21">
        <f>SUM(X9:X66)</f>
        <v>12</v>
      </c>
      <c r="Y77" s="21">
        <f>SUM(Y9:Y66)</f>
        <v>26</v>
      </c>
      <c r="Z77" s="21"/>
      <c r="AA77" s="21"/>
      <c r="AB77" s="21"/>
      <c r="AC77" s="21"/>
      <c r="AD77" s="21"/>
      <c r="AE77" s="21"/>
      <c r="AF77" s="25"/>
      <c r="AG77" s="21"/>
    </row>
    <row r="78" spans="1:33" ht="13.5" thickBot="1" x14ac:dyDescent="0.25">
      <c r="A78" s="21"/>
      <c r="B78" s="48" t="s">
        <v>102</v>
      </c>
      <c r="C78" s="49"/>
      <c r="D78" s="57"/>
      <c r="E78" s="60"/>
      <c r="F78" s="60"/>
      <c r="G78" s="60"/>
      <c r="H78" s="60"/>
      <c r="I78" s="60"/>
      <c r="J78" s="60"/>
      <c r="K78" s="54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5"/>
      <c r="AG78" s="21"/>
    </row>
    <row r="79" spans="1:33" ht="13.5" thickBot="1" x14ac:dyDescent="0.25">
      <c r="A79" s="21"/>
      <c r="B79" s="46" t="s">
        <v>103</v>
      </c>
      <c r="C79" s="49">
        <v>0.41</v>
      </c>
      <c r="D79" s="66"/>
      <c r="E79" s="61"/>
      <c r="F79" s="61"/>
      <c r="G79" s="61"/>
      <c r="H79" s="61"/>
      <c r="I79" s="61"/>
      <c r="J79" s="61">
        <v>0.41</v>
      </c>
      <c r="K79" s="55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5"/>
      <c r="AG79" s="21"/>
    </row>
    <row r="80" spans="1:33" ht="13.5" thickBot="1" x14ac:dyDescent="0.25">
      <c r="A80" s="21"/>
      <c r="B80" s="46" t="s">
        <v>104</v>
      </c>
      <c r="C80" s="49">
        <v>0.496</v>
      </c>
      <c r="D80" s="66"/>
      <c r="E80" s="61"/>
      <c r="F80" s="61"/>
      <c r="G80" s="61"/>
      <c r="H80" s="61"/>
      <c r="I80" s="61"/>
      <c r="J80" s="61">
        <v>0.496</v>
      </c>
      <c r="K80" s="55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5"/>
      <c r="AG80" s="21"/>
    </row>
    <row r="81" spans="1:33" ht="13.5" thickBot="1" x14ac:dyDescent="0.25">
      <c r="A81" s="21"/>
      <c r="B81" s="46" t="s">
        <v>105</v>
      </c>
      <c r="C81" s="49">
        <v>0.25600000000000001</v>
      </c>
      <c r="D81" s="66"/>
      <c r="E81" s="61"/>
      <c r="F81" s="61"/>
      <c r="G81" s="61"/>
      <c r="H81" s="61"/>
      <c r="I81" s="61"/>
      <c r="J81" s="61">
        <v>0.25600000000000001</v>
      </c>
      <c r="K81" s="55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5"/>
      <c r="AG81" s="21"/>
    </row>
    <row r="82" spans="1:33" ht="13.5" thickBot="1" x14ac:dyDescent="0.25">
      <c r="A82" s="21"/>
      <c r="B82" s="46" t="s">
        <v>106</v>
      </c>
      <c r="C82" s="49">
        <v>0.68</v>
      </c>
      <c r="D82" s="66"/>
      <c r="E82" s="61"/>
      <c r="F82" s="61"/>
      <c r="G82" s="61"/>
      <c r="H82" s="61"/>
      <c r="I82" s="61"/>
      <c r="J82" s="61">
        <v>0.68</v>
      </c>
      <c r="K82" s="55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5"/>
      <c r="AG82" s="21"/>
    </row>
    <row r="83" spans="1:33" ht="13.5" thickBot="1" x14ac:dyDescent="0.25">
      <c r="A83" s="21"/>
      <c r="B83" s="46" t="s">
        <v>107</v>
      </c>
      <c r="C83" s="49">
        <v>0.51100000000000001</v>
      </c>
      <c r="D83" s="66"/>
      <c r="E83" s="61"/>
      <c r="F83" s="61"/>
      <c r="G83" s="61"/>
      <c r="H83" s="61"/>
      <c r="I83" s="61"/>
      <c r="J83" s="61">
        <v>0.51100000000000001</v>
      </c>
      <c r="K83" s="55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5"/>
      <c r="AG83" s="21"/>
    </row>
    <row r="84" spans="1:33" ht="13.5" thickBot="1" x14ac:dyDescent="0.25">
      <c r="A84" s="21"/>
      <c r="B84" s="46" t="s">
        <v>108</v>
      </c>
      <c r="C84" s="49">
        <v>0.51500000000000001</v>
      </c>
      <c r="D84" s="66"/>
      <c r="E84" s="61"/>
      <c r="F84" s="61"/>
      <c r="G84" s="61"/>
      <c r="H84" s="61"/>
      <c r="I84" s="61"/>
      <c r="J84" s="61">
        <v>0.51500000000000001</v>
      </c>
      <c r="K84" s="55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5"/>
      <c r="AG84" s="21"/>
    </row>
    <row r="85" spans="1:33" ht="13.5" thickBot="1" x14ac:dyDescent="0.25">
      <c r="A85" s="21"/>
      <c r="B85" s="46" t="s">
        <v>109</v>
      </c>
      <c r="C85" s="49">
        <v>0.443</v>
      </c>
      <c r="D85" s="66"/>
      <c r="E85" s="62"/>
      <c r="F85" s="62"/>
      <c r="G85" s="62"/>
      <c r="H85" s="62"/>
      <c r="I85" s="62"/>
      <c r="J85" s="61">
        <v>0.443</v>
      </c>
      <c r="K85" s="55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5"/>
      <c r="AG85" s="21"/>
    </row>
    <row r="86" spans="1:33" ht="13.5" thickBot="1" x14ac:dyDescent="0.25">
      <c r="A86" s="21"/>
      <c r="B86" s="46" t="s">
        <v>110</v>
      </c>
      <c r="C86" s="49">
        <v>0.23899999999999999</v>
      </c>
      <c r="D86" s="66"/>
      <c r="E86" s="62"/>
      <c r="F86" s="62"/>
      <c r="G86" s="62"/>
      <c r="H86" s="62"/>
      <c r="I86" s="62"/>
      <c r="J86" s="61">
        <v>0.23899999999999999</v>
      </c>
      <c r="K86" s="55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5"/>
      <c r="AG86" s="21"/>
    </row>
    <row r="87" spans="1:33" ht="13.5" thickBot="1" x14ac:dyDescent="0.25">
      <c r="A87" s="21"/>
      <c r="B87" s="46" t="s">
        <v>147</v>
      </c>
      <c r="C87" s="49">
        <v>0.30199999999999999</v>
      </c>
      <c r="D87" s="66"/>
      <c r="E87" s="62"/>
      <c r="F87" s="62"/>
      <c r="G87" s="62"/>
      <c r="H87" s="62"/>
      <c r="I87" s="62"/>
      <c r="J87" s="61">
        <v>0.30199999999999999</v>
      </c>
      <c r="K87" s="55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5"/>
      <c r="AG87" s="21"/>
    </row>
    <row r="88" spans="1:33" ht="13.5" thickBot="1" x14ac:dyDescent="0.25">
      <c r="A88" s="21"/>
      <c r="B88" s="46" t="s">
        <v>146</v>
      </c>
      <c r="C88" s="70">
        <v>0.23</v>
      </c>
      <c r="D88" s="64"/>
      <c r="E88" s="61"/>
      <c r="F88" s="61"/>
      <c r="G88" s="61"/>
      <c r="H88" s="61"/>
      <c r="I88" s="61"/>
      <c r="J88" s="61">
        <v>0.23</v>
      </c>
      <c r="K88" s="55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 t="s">
        <v>131</v>
      </c>
      <c r="Z88" s="21"/>
      <c r="AA88" s="21"/>
      <c r="AB88" s="21"/>
      <c r="AC88" s="21"/>
      <c r="AD88" s="21"/>
      <c r="AE88" s="21"/>
      <c r="AF88" s="21"/>
      <c r="AG88" s="21"/>
    </row>
    <row r="89" spans="1:33" ht="13.5" thickBot="1" x14ac:dyDescent="0.25">
      <c r="A89" s="21"/>
      <c r="B89" s="46" t="s">
        <v>148</v>
      </c>
      <c r="C89" s="70">
        <v>0.218</v>
      </c>
      <c r="D89" s="64"/>
      <c r="E89" s="61"/>
      <c r="F89" s="61"/>
      <c r="G89" s="61"/>
      <c r="H89" s="61"/>
      <c r="I89" s="61"/>
      <c r="J89" s="61">
        <v>0.218</v>
      </c>
      <c r="K89" s="55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5"/>
      <c r="AG89" s="21"/>
    </row>
    <row r="90" spans="1:33" ht="13.5" thickBot="1" x14ac:dyDescent="0.25">
      <c r="A90" s="21"/>
      <c r="B90" s="46" t="s">
        <v>149</v>
      </c>
      <c r="C90" s="70">
        <v>0.20300000000000001</v>
      </c>
      <c r="D90" s="64"/>
      <c r="E90" s="61"/>
      <c r="F90" s="61"/>
      <c r="G90" s="61"/>
      <c r="H90" s="61"/>
      <c r="I90" s="61"/>
      <c r="J90" s="61">
        <v>0.20300000000000001</v>
      </c>
      <c r="K90" s="55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5"/>
      <c r="AG90" s="21"/>
    </row>
    <row r="91" spans="1:33" ht="13.5" thickBot="1" x14ac:dyDescent="0.25">
      <c r="A91" s="21"/>
      <c r="B91" s="46" t="s">
        <v>126</v>
      </c>
      <c r="C91" s="67">
        <v>0.85399999999999998</v>
      </c>
      <c r="D91" s="78"/>
      <c r="E91" s="79"/>
      <c r="F91" s="79"/>
      <c r="G91" s="79"/>
      <c r="H91" s="79"/>
      <c r="I91" s="79"/>
      <c r="J91" s="61">
        <v>0.85399999999999998</v>
      </c>
      <c r="K91" s="85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21"/>
      <c r="AA91" s="21"/>
      <c r="AB91" s="21"/>
      <c r="AC91" s="21"/>
      <c r="AD91" s="21"/>
      <c r="AE91" s="21"/>
      <c r="AF91" s="25"/>
      <c r="AG91" s="21"/>
    </row>
    <row r="92" spans="1:33" x14ac:dyDescent="0.2">
      <c r="A92" s="21"/>
      <c r="B92" s="84" t="s">
        <v>158</v>
      </c>
      <c r="C92" s="79">
        <v>0.59499999999999997</v>
      </c>
      <c r="D92" s="78"/>
      <c r="E92" s="79"/>
      <c r="F92" s="79"/>
      <c r="G92" s="79"/>
      <c r="H92" s="61"/>
      <c r="I92" s="61"/>
      <c r="J92" s="64"/>
      <c r="K92" s="6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5"/>
      <c r="AG92" s="21"/>
    </row>
    <row r="93" spans="1:33" x14ac:dyDescent="0.2">
      <c r="A93" s="21"/>
      <c r="B93" s="21"/>
      <c r="C93" s="21"/>
      <c r="D93" s="21"/>
      <c r="E93" s="21"/>
      <c r="F93" s="21"/>
      <c r="G93" s="21"/>
      <c r="H93" s="83"/>
      <c r="I93" s="61"/>
      <c r="J93" s="64"/>
      <c r="K93" s="61"/>
      <c r="L93" s="61"/>
      <c r="M93" s="61"/>
      <c r="N93" s="61"/>
      <c r="O93" s="61"/>
      <c r="P93" s="64"/>
      <c r="Q93" s="6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5"/>
      <c r="AG93" s="21"/>
    </row>
    <row r="94" spans="1:33" ht="13.5" thickBot="1" x14ac:dyDescent="0.25">
      <c r="A94" s="21"/>
      <c r="B94" s="74" t="s">
        <v>88</v>
      </c>
      <c r="C94" s="49">
        <f>G94+H94+I94+J94+K94</f>
        <v>5.3570000000000011</v>
      </c>
      <c r="D94" s="49"/>
      <c r="E94" s="49">
        <f t="shared" ref="E94:Y94" si="3">SUM(E79:E87)</f>
        <v>0</v>
      </c>
      <c r="F94" s="49">
        <f t="shared" si="3"/>
        <v>0</v>
      </c>
      <c r="G94" s="49">
        <f t="shared" si="3"/>
        <v>0</v>
      </c>
      <c r="H94" s="49">
        <f t="shared" si="3"/>
        <v>0</v>
      </c>
      <c r="I94" s="49">
        <f t="shared" si="3"/>
        <v>0</v>
      </c>
      <c r="J94" s="49">
        <f>SUM(J79:J91)</f>
        <v>5.3570000000000011</v>
      </c>
      <c r="K94" s="49">
        <f t="shared" si="3"/>
        <v>0</v>
      </c>
      <c r="L94" s="49"/>
      <c r="M94" s="49">
        <f t="shared" si="3"/>
        <v>0</v>
      </c>
      <c r="N94" s="49">
        <f t="shared" si="3"/>
        <v>0</v>
      </c>
      <c r="O94" s="49">
        <f t="shared" si="3"/>
        <v>0</v>
      </c>
      <c r="P94" s="49">
        <f t="shared" si="3"/>
        <v>0</v>
      </c>
      <c r="Q94" s="49">
        <f t="shared" si="3"/>
        <v>0</v>
      </c>
      <c r="R94" s="49">
        <f t="shared" si="3"/>
        <v>0</v>
      </c>
      <c r="S94" s="49">
        <f t="shared" si="3"/>
        <v>0</v>
      </c>
      <c r="T94" s="49">
        <f t="shared" si="3"/>
        <v>0</v>
      </c>
      <c r="U94" s="49">
        <f t="shared" si="3"/>
        <v>0</v>
      </c>
      <c r="V94" s="49">
        <f t="shared" si="3"/>
        <v>0</v>
      </c>
      <c r="W94" s="49">
        <f t="shared" si="3"/>
        <v>0</v>
      </c>
      <c r="X94" s="49">
        <f t="shared" si="3"/>
        <v>0</v>
      </c>
      <c r="Y94" s="49">
        <f t="shared" si="3"/>
        <v>0</v>
      </c>
      <c r="Z94" s="21"/>
      <c r="AA94" s="21"/>
      <c r="AB94" s="21"/>
      <c r="AC94" s="21"/>
      <c r="AD94" s="21"/>
      <c r="AE94" s="21"/>
      <c r="AF94" s="25"/>
      <c r="AG94" s="21"/>
    </row>
    <row r="95" spans="1:33" ht="13.5" thickBot="1" x14ac:dyDescent="0.25">
      <c r="A95" s="21"/>
      <c r="B95" s="48" t="s">
        <v>111</v>
      </c>
      <c r="C95" s="49">
        <f>D95+E95+F95</f>
        <v>0</v>
      </c>
      <c r="D95" s="57"/>
      <c r="E95" s="63"/>
      <c r="F95" s="62"/>
      <c r="G95" s="62"/>
      <c r="H95" s="62"/>
      <c r="I95" s="62"/>
      <c r="J95" s="62"/>
      <c r="K95" s="60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5"/>
      <c r="AG95" s="21"/>
    </row>
    <row r="96" spans="1:33" ht="13.5" thickBot="1" x14ac:dyDescent="0.25">
      <c r="A96" s="21"/>
      <c r="B96" s="46" t="s">
        <v>112</v>
      </c>
      <c r="C96" s="49">
        <v>4.93</v>
      </c>
      <c r="D96" s="58"/>
      <c r="E96" s="63"/>
      <c r="F96" s="62"/>
      <c r="G96" s="62"/>
      <c r="H96" s="62"/>
      <c r="I96" s="62"/>
      <c r="J96" s="62">
        <v>4.93</v>
      </c>
      <c r="K96" s="6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5"/>
      <c r="AG96" s="21"/>
    </row>
    <row r="97" spans="1:33" ht="13.5" thickBot="1" x14ac:dyDescent="0.25">
      <c r="A97" s="21"/>
      <c r="B97" s="48" t="s">
        <v>116</v>
      </c>
      <c r="C97" s="70"/>
      <c r="D97" s="61"/>
      <c r="E97" s="61"/>
      <c r="F97" s="61"/>
      <c r="G97" s="61"/>
      <c r="H97" s="61"/>
      <c r="I97" s="61"/>
      <c r="J97" s="61"/>
      <c r="K97" s="6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31"/>
      <c r="Z97" s="21"/>
      <c r="AA97" s="21"/>
      <c r="AB97" s="21"/>
      <c r="AC97" s="21"/>
      <c r="AD97" s="21"/>
      <c r="AE97" s="21"/>
      <c r="AF97" s="25"/>
      <c r="AG97" s="21"/>
    </row>
    <row r="98" spans="1:33" ht="13.5" thickBot="1" x14ac:dyDescent="0.25">
      <c r="A98" s="21"/>
      <c r="B98" s="46" t="s">
        <v>117</v>
      </c>
      <c r="C98" s="49">
        <v>0.26900000000000002</v>
      </c>
      <c r="D98" s="67"/>
      <c r="E98" s="61"/>
      <c r="F98" s="61"/>
      <c r="G98" s="61"/>
      <c r="H98" s="61"/>
      <c r="I98" s="61"/>
      <c r="J98" s="64"/>
      <c r="K98" s="64">
        <f>C98</f>
        <v>0.26900000000000002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5"/>
      <c r="AG98" s="21"/>
    </row>
    <row r="99" spans="1:33" ht="13.5" thickBot="1" x14ac:dyDescent="0.25">
      <c r="A99" s="21"/>
      <c r="B99" s="46" t="s">
        <v>118</v>
      </c>
      <c r="C99" s="49">
        <v>0.99199999999999999</v>
      </c>
      <c r="D99" s="61"/>
      <c r="E99" s="61"/>
      <c r="F99" s="61"/>
      <c r="G99" s="61"/>
      <c r="H99" s="61"/>
      <c r="I99" s="61"/>
      <c r="J99" s="64">
        <f>C99</f>
        <v>0.99199999999999999</v>
      </c>
      <c r="K99" s="64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31"/>
      <c r="Z99" s="21"/>
      <c r="AA99" s="21"/>
      <c r="AB99" s="21"/>
      <c r="AC99" s="21"/>
      <c r="AD99" s="21"/>
      <c r="AE99" s="21"/>
      <c r="AF99" s="25"/>
      <c r="AG99" s="21"/>
    </row>
    <row r="100" spans="1:33" ht="13.5" thickBot="1" x14ac:dyDescent="0.25">
      <c r="A100" s="21"/>
      <c r="B100" s="46" t="s">
        <v>119</v>
      </c>
      <c r="C100" s="49">
        <v>6.4000000000000001E-2</v>
      </c>
      <c r="D100" s="61"/>
      <c r="E100" s="61"/>
      <c r="F100" s="61"/>
      <c r="G100" s="61"/>
      <c r="H100" s="61"/>
      <c r="I100" s="61"/>
      <c r="J100" s="64"/>
      <c r="K100" s="64">
        <f>C100</f>
        <v>6.4000000000000001E-2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5"/>
      <c r="AG100" s="21"/>
    </row>
    <row r="101" spans="1:33" ht="13.5" thickBot="1" x14ac:dyDescent="0.25">
      <c r="A101" s="21"/>
      <c r="B101" s="46" t="s">
        <v>140</v>
      </c>
      <c r="C101" s="49">
        <v>0.2</v>
      </c>
      <c r="D101" s="61"/>
      <c r="E101" s="61"/>
      <c r="F101" s="61"/>
      <c r="G101" s="61"/>
      <c r="H101" s="61"/>
      <c r="I101" s="61"/>
      <c r="J101" s="64"/>
      <c r="K101" s="64">
        <f>C101</f>
        <v>0.2</v>
      </c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5"/>
      <c r="AG101" s="21"/>
    </row>
    <row r="102" spans="1:33" ht="13.5" thickBot="1" x14ac:dyDescent="0.25">
      <c r="A102" s="21"/>
      <c r="B102" s="46" t="s">
        <v>143</v>
      </c>
      <c r="C102" s="49">
        <v>0.13</v>
      </c>
      <c r="D102" s="61"/>
      <c r="E102" s="61"/>
      <c r="F102" s="61"/>
      <c r="G102" s="61"/>
      <c r="H102" s="61"/>
      <c r="I102" s="61"/>
      <c r="J102" s="64"/>
      <c r="K102" s="64">
        <v>0.13</v>
      </c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5"/>
      <c r="AG102" s="21"/>
    </row>
    <row r="103" spans="1:33" ht="13.5" thickBot="1" x14ac:dyDescent="0.25">
      <c r="A103" s="21"/>
      <c r="B103" s="46" t="s">
        <v>154</v>
      </c>
      <c r="C103" s="49">
        <v>0.223</v>
      </c>
      <c r="D103" s="61"/>
      <c r="E103" s="61"/>
      <c r="F103" s="61"/>
      <c r="G103" s="61"/>
      <c r="H103" s="61"/>
      <c r="I103" s="61"/>
      <c r="J103" s="64"/>
      <c r="K103" s="64">
        <f>C103</f>
        <v>0.223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5"/>
      <c r="AG103" s="21"/>
    </row>
    <row r="104" spans="1:33" ht="13.5" thickBot="1" x14ac:dyDescent="0.25">
      <c r="A104" s="21"/>
      <c r="B104" s="46" t="s">
        <v>120</v>
      </c>
      <c r="C104" s="49">
        <v>1.2</v>
      </c>
      <c r="D104" s="61"/>
      <c r="E104" s="61"/>
      <c r="F104" s="61"/>
      <c r="G104" s="61"/>
      <c r="H104" s="61"/>
      <c r="I104" s="61"/>
      <c r="J104" s="64">
        <f>C104</f>
        <v>1.2</v>
      </c>
      <c r="K104" s="64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5"/>
      <c r="AG104" s="21"/>
    </row>
    <row r="105" spans="1:33" ht="13.5" thickBot="1" x14ac:dyDescent="0.25">
      <c r="A105" s="21"/>
      <c r="B105" s="74" t="s">
        <v>88</v>
      </c>
      <c r="C105" s="49">
        <f>C98+C99+C100+C101+C102+C103+C104</f>
        <v>3.0780000000000003</v>
      </c>
      <c r="D105" s="61"/>
      <c r="E105" s="61"/>
      <c r="F105" s="61"/>
      <c r="G105" s="61"/>
      <c r="H105" s="61"/>
      <c r="I105" s="61"/>
      <c r="J105" s="61">
        <f>SUM(J98:J104)</f>
        <v>2.1920000000000002</v>
      </c>
      <c r="K105" s="61">
        <f>SUM(K98:K104)</f>
        <v>0.88600000000000001</v>
      </c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31"/>
      <c r="Z105" s="21"/>
      <c r="AA105" s="21"/>
      <c r="AB105" s="21"/>
      <c r="AC105" s="21"/>
      <c r="AD105" s="21"/>
      <c r="AE105" s="21"/>
      <c r="AF105" s="25"/>
      <c r="AG105" s="21"/>
    </row>
    <row r="106" spans="1:33" ht="13.5" thickBot="1" x14ac:dyDescent="0.25">
      <c r="A106" s="21"/>
      <c r="B106" s="74"/>
      <c r="C106" s="70"/>
      <c r="D106" s="61"/>
      <c r="E106" s="61"/>
      <c r="F106" s="61"/>
      <c r="G106" s="61"/>
      <c r="H106" s="61"/>
      <c r="I106" s="61"/>
      <c r="J106" s="61"/>
      <c r="K106" s="6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31"/>
      <c r="Z106" s="21"/>
      <c r="AA106" s="21"/>
      <c r="AB106" s="21"/>
      <c r="AC106" s="21"/>
      <c r="AD106" s="21"/>
      <c r="AE106" s="21"/>
      <c r="AF106" s="25"/>
      <c r="AG106" s="21"/>
    </row>
    <row r="107" spans="1:33" ht="13.5" thickBot="1" x14ac:dyDescent="0.25">
      <c r="A107" s="21"/>
      <c r="B107" s="48" t="s">
        <v>121</v>
      </c>
      <c r="C107" s="70">
        <v>10.46</v>
      </c>
      <c r="D107" s="61"/>
      <c r="E107" s="61"/>
      <c r="F107" s="61"/>
      <c r="G107" s="61"/>
      <c r="H107" s="61"/>
      <c r="I107" s="61"/>
      <c r="J107" s="61"/>
      <c r="K107" s="61">
        <f>C107</f>
        <v>10.46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5"/>
      <c r="AG107" s="21"/>
    </row>
    <row r="108" spans="1:33" ht="13.5" thickBot="1" x14ac:dyDescent="0.25">
      <c r="A108" s="21"/>
      <c r="B108" s="46" t="s">
        <v>159</v>
      </c>
      <c r="C108" s="49"/>
      <c r="D108" s="71"/>
      <c r="E108" s="61"/>
      <c r="F108" s="61"/>
      <c r="G108" s="61"/>
      <c r="H108" s="61"/>
      <c r="I108" s="61"/>
      <c r="J108" s="61"/>
      <c r="K108" s="64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5"/>
      <c r="AG108" s="21"/>
    </row>
    <row r="109" spans="1:33" ht="13.5" thickBot="1" x14ac:dyDescent="0.25">
      <c r="A109" s="21"/>
      <c r="B109" s="46" t="s">
        <v>124</v>
      </c>
      <c r="C109" s="70"/>
      <c r="D109" s="61"/>
      <c r="E109" s="61"/>
      <c r="F109" s="61"/>
      <c r="G109" s="61"/>
      <c r="H109" s="61"/>
      <c r="I109" s="61"/>
      <c r="J109" s="61"/>
      <c r="K109" s="64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5"/>
      <c r="AG109" s="21"/>
    </row>
    <row r="110" spans="1:33" ht="13.5" thickBot="1" x14ac:dyDescent="0.25">
      <c r="A110" s="21"/>
      <c r="B110" s="46" t="s">
        <v>150</v>
      </c>
      <c r="C110" s="70"/>
      <c r="D110" s="61"/>
      <c r="E110" s="61"/>
      <c r="F110" s="61"/>
      <c r="G110" s="61"/>
      <c r="H110" s="61"/>
      <c r="I110" s="61"/>
      <c r="J110" s="61"/>
      <c r="K110" s="64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5"/>
      <c r="AG110" s="21"/>
    </row>
    <row r="111" spans="1:33" ht="13.5" thickBot="1" x14ac:dyDescent="0.25">
      <c r="A111" s="21"/>
      <c r="B111" s="46" t="s">
        <v>151</v>
      </c>
      <c r="C111" s="70"/>
      <c r="D111" s="61"/>
      <c r="E111" s="61"/>
      <c r="F111" s="61"/>
      <c r="G111" s="61"/>
      <c r="H111" s="61"/>
      <c r="I111" s="61"/>
      <c r="J111" s="61"/>
      <c r="K111" s="64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5"/>
      <c r="AG111" s="21"/>
    </row>
    <row r="112" spans="1:33" ht="13.5" thickBot="1" x14ac:dyDescent="0.25">
      <c r="A112" s="21"/>
      <c r="B112" s="46" t="s">
        <v>165</v>
      </c>
      <c r="C112" s="70">
        <v>0.65</v>
      </c>
      <c r="D112" s="61"/>
      <c r="E112" s="61"/>
      <c r="F112" s="61"/>
      <c r="G112" s="61"/>
      <c r="H112" s="61"/>
      <c r="I112" s="61"/>
      <c r="J112" s="61"/>
      <c r="K112" s="64">
        <f>C112</f>
        <v>0.65</v>
      </c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5"/>
      <c r="AG112" s="21"/>
    </row>
    <row r="113" spans="1:33" ht="13.5" thickBot="1" x14ac:dyDescent="0.25">
      <c r="A113" s="21"/>
      <c r="B113" s="46" t="s">
        <v>168</v>
      </c>
      <c r="C113" s="70"/>
      <c r="D113" s="61"/>
      <c r="E113" s="61"/>
      <c r="F113" s="61"/>
      <c r="G113" s="61"/>
      <c r="H113" s="61"/>
      <c r="I113" s="61"/>
      <c r="J113" s="61"/>
      <c r="K113" s="64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5"/>
      <c r="AG113" s="21"/>
    </row>
    <row r="114" spans="1:33" ht="13.5" thickBot="1" x14ac:dyDescent="0.25">
      <c r="A114" s="21"/>
      <c r="B114" s="46" t="s">
        <v>169</v>
      </c>
      <c r="C114" s="70"/>
      <c r="D114" s="61"/>
      <c r="E114" s="61"/>
      <c r="F114" s="61"/>
      <c r="G114" s="61"/>
      <c r="H114" s="61"/>
      <c r="I114" s="61"/>
      <c r="J114" s="61"/>
      <c r="K114" s="64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5"/>
      <c r="AG114" s="21"/>
    </row>
    <row r="115" spans="1:33" ht="13.5" thickBot="1" x14ac:dyDescent="0.25">
      <c r="A115" s="21"/>
      <c r="B115" s="46" t="s">
        <v>152</v>
      </c>
      <c r="C115" s="70"/>
      <c r="D115" s="61"/>
      <c r="E115" s="61"/>
      <c r="F115" s="61"/>
      <c r="G115" s="61"/>
      <c r="H115" s="61"/>
      <c r="I115" s="61"/>
      <c r="J115" s="61"/>
      <c r="K115" s="64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5"/>
      <c r="AG115" s="21"/>
    </row>
    <row r="116" spans="1:33" ht="13.5" thickBot="1" x14ac:dyDescent="0.25">
      <c r="A116" s="21"/>
      <c r="B116" s="73" t="s">
        <v>88</v>
      </c>
      <c r="C116" s="70">
        <f>SUM(C107:C115)</f>
        <v>11.110000000000001</v>
      </c>
      <c r="D116" s="61"/>
      <c r="E116" s="61"/>
      <c r="F116" s="61"/>
      <c r="G116" s="61"/>
      <c r="H116" s="61"/>
      <c r="I116" s="61"/>
      <c r="J116" s="61">
        <f>SUM(J107:J109)</f>
        <v>0</v>
      </c>
      <c r="K116" s="61">
        <f>SUM(K107:K115)</f>
        <v>11.110000000000001</v>
      </c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5"/>
      <c r="AG116" s="21"/>
    </row>
    <row r="117" spans="1:33" ht="13.5" thickBot="1" x14ac:dyDescent="0.25">
      <c r="A117" s="21"/>
      <c r="B117" s="48" t="s">
        <v>161</v>
      </c>
      <c r="C117" s="49"/>
      <c r="D117" s="61"/>
      <c r="E117" s="61"/>
      <c r="F117" s="61"/>
      <c r="G117" s="61"/>
      <c r="H117" s="61"/>
      <c r="I117" s="61"/>
      <c r="J117" s="64"/>
      <c r="K117" s="64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5"/>
      <c r="AG117" s="21"/>
    </row>
    <row r="118" spans="1:33" ht="13.5" thickBot="1" x14ac:dyDescent="0.25">
      <c r="A118" s="21"/>
      <c r="B118" s="46" t="s">
        <v>160</v>
      </c>
      <c r="C118" s="49">
        <v>0.93799999999999994</v>
      </c>
      <c r="D118" s="61"/>
      <c r="E118" s="61"/>
      <c r="F118" s="61"/>
      <c r="G118" s="61"/>
      <c r="H118" s="61"/>
      <c r="I118" s="61"/>
      <c r="J118" s="64">
        <f>C118</f>
        <v>0.93799999999999994</v>
      </c>
      <c r="K118" s="64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5"/>
      <c r="AG118" s="21"/>
    </row>
    <row r="119" spans="1:33" ht="13.5" thickBot="1" x14ac:dyDescent="0.25">
      <c r="A119" s="21"/>
      <c r="B119" s="46" t="s">
        <v>122</v>
      </c>
      <c r="C119" s="49">
        <v>0.51400000000000001</v>
      </c>
      <c r="D119" s="61"/>
      <c r="E119" s="61"/>
      <c r="F119" s="61"/>
      <c r="G119" s="61"/>
      <c r="H119" s="61"/>
      <c r="I119" s="61"/>
      <c r="J119" s="64">
        <f>C119</f>
        <v>0.51400000000000001</v>
      </c>
      <c r="K119" s="64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5"/>
      <c r="AG119" s="21"/>
    </row>
    <row r="120" spans="1:33" ht="13.5" thickBot="1" x14ac:dyDescent="0.25">
      <c r="A120" s="21"/>
      <c r="B120" s="46" t="s">
        <v>126</v>
      </c>
      <c r="C120" s="49">
        <v>0.214</v>
      </c>
      <c r="D120" s="61"/>
      <c r="E120" s="61"/>
      <c r="F120" s="61"/>
      <c r="G120" s="61"/>
      <c r="H120" s="61"/>
      <c r="I120" s="61"/>
      <c r="J120" s="64">
        <f>C120</f>
        <v>0.214</v>
      </c>
      <c r="K120" s="64"/>
      <c r="L120" s="21"/>
      <c r="M120" s="21"/>
      <c r="N120" s="21"/>
      <c r="O120" s="21"/>
      <c r="P120" s="21"/>
      <c r="Q120" s="21"/>
      <c r="R120" s="21"/>
      <c r="S120" s="21"/>
      <c r="T120" s="21"/>
      <c r="U120" s="3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5"/>
      <c r="AG120" s="21"/>
    </row>
    <row r="121" spans="1:33" ht="13.5" thickBot="1" x14ac:dyDescent="0.25">
      <c r="A121" s="21"/>
      <c r="B121" s="46" t="s">
        <v>162</v>
      </c>
      <c r="C121" s="49">
        <v>0.84799999999999998</v>
      </c>
      <c r="D121" s="61"/>
      <c r="E121" s="61"/>
      <c r="F121" s="61"/>
      <c r="G121" s="61"/>
      <c r="H121" s="61"/>
      <c r="I121" s="61"/>
      <c r="J121" s="64">
        <f>C121</f>
        <v>0.84799999999999998</v>
      </c>
      <c r="K121" s="64"/>
      <c r="L121" s="21"/>
      <c r="M121" s="21"/>
      <c r="N121" s="21"/>
      <c r="O121" s="21"/>
      <c r="P121" s="21"/>
      <c r="Q121" s="21"/>
      <c r="R121" s="21"/>
      <c r="S121" s="21"/>
      <c r="T121" s="21"/>
      <c r="U121" s="3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5"/>
      <c r="AG121" s="21"/>
    </row>
    <row r="122" spans="1:33" ht="13.5" thickBot="1" x14ac:dyDescent="0.25">
      <c r="A122" s="21"/>
      <c r="B122" s="46" t="s">
        <v>123</v>
      </c>
      <c r="C122" s="49">
        <v>0.47199999999999998</v>
      </c>
      <c r="D122" s="61"/>
      <c r="E122" s="61"/>
      <c r="F122" s="61"/>
      <c r="G122" s="61"/>
      <c r="H122" s="61"/>
      <c r="I122" s="61"/>
      <c r="J122" s="64">
        <f>C122</f>
        <v>0.47199999999999998</v>
      </c>
      <c r="K122" s="64"/>
      <c r="L122" s="21"/>
      <c r="M122" s="21"/>
      <c r="N122" s="21"/>
      <c r="O122" s="21"/>
      <c r="P122" s="21"/>
      <c r="Q122" s="21"/>
      <c r="R122" s="21"/>
      <c r="S122" s="21"/>
      <c r="T122" s="21"/>
      <c r="U122" s="3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5"/>
      <c r="AG122" s="21"/>
    </row>
    <row r="123" spans="1:33" ht="13.5" thickBot="1" x14ac:dyDescent="0.25">
      <c r="A123" s="21"/>
      <c r="B123" s="74" t="s">
        <v>88</v>
      </c>
      <c r="C123" s="70">
        <f>SUM(C118:C122)</f>
        <v>2.9859999999999998</v>
      </c>
      <c r="D123" s="61"/>
      <c r="E123" s="61"/>
      <c r="F123" s="61"/>
      <c r="G123" s="61"/>
      <c r="H123" s="61"/>
      <c r="I123" s="61"/>
      <c r="J123" s="61">
        <f>SUM(J117:J122)</f>
        <v>2.9859999999999998</v>
      </c>
      <c r="K123" s="61">
        <f>SUM(K117:K122)</f>
        <v>0</v>
      </c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5"/>
      <c r="AG123" s="21"/>
    </row>
    <row r="124" spans="1:33" ht="13.5" thickBot="1" x14ac:dyDescent="0.25">
      <c r="A124" s="21"/>
      <c r="B124" s="48" t="s">
        <v>125</v>
      </c>
      <c r="C124" s="70"/>
      <c r="D124" s="61"/>
      <c r="E124" s="61"/>
      <c r="F124" s="61"/>
      <c r="G124" s="61"/>
      <c r="H124" s="61"/>
      <c r="I124" s="61"/>
      <c r="J124" s="67"/>
      <c r="K124" s="6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5"/>
      <c r="AG124" s="21"/>
    </row>
    <row r="125" spans="1:33" ht="13.5" thickBot="1" x14ac:dyDescent="0.25">
      <c r="A125" s="21"/>
      <c r="B125" s="46" t="s">
        <v>126</v>
      </c>
      <c r="C125" s="70">
        <v>1.0269999999999999</v>
      </c>
      <c r="D125" s="61"/>
      <c r="E125" s="61"/>
      <c r="F125" s="61"/>
      <c r="G125" s="61"/>
      <c r="H125" s="61"/>
      <c r="I125" s="61"/>
      <c r="J125" s="61">
        <v>1.0269999999999999</v>
      </c>
      <c r="K125" s="64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31"/>
      <c r="Z125" s="21"/>
      <c r="AA125" s="21"/>
      <c r="AB125" s="21"/>
      <c r="AC125" s="21"/>
      <c r="AD125" s="21"/>
      <c r="AE125" s="21"/>
      <c r="AF125" s="25"/>
      <c r="AG125" s="21"/>
    </row>
    <row r="126" spans="1:33" ht="13.5" thickBot="1" x14ac:dyDescent="0.25">
      <c r="A126" s="21"/>
      <c r="B126" s="46" t="s">
        <v>127</v>
      </c>
      <c r="C126" s="70">
        <v>0.48599999999999999</v>
      </c>
      <c r="D126" s="61"/>
      <c r="E126" s="61"/>
      <c r="F126" s="61"/>
      <c r="G126" s="61"/>
      <c r="H126" s="61"/>
      <c r="I126" s="61"/>
      <c r="J126" s="61">
        <f>C126</f>
        <v>0.48599999999999999</v>
      </c>
      <c r="K126" s="64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5"/>
      <c r="AG126" s="21"/>
    </row>
    <row r="127" spans="1:33" ht="13.5" thickBot="1" x14ac:dyDescent="0.25">
      <c r="A127" s="21"/>
      <c r="B127" s="46" t="s">
        <v>128</v>
      </c>
      <c r="C127" s="70">
        <v>0.74</v>
      </c>
      <c r="D127" s="61"/>
      <c r="E127" s="61"/>
      <c r="F127" s="61"/>
      <c r="G127" s="61"/>
      <c r="H127" s="61"/>
      <c r="I127" s="61"/>
      <c r="J127" s="61">
        <v>0.74</v>
      </c>
      <c r="K127" s="6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31"/>
      <c r="Z127" s="21"/>
      <c r="AA127" s="21"/>
      <c r="AB127" s="21"/>
      <c r="AC127" s="21"/>
      <c r="AD127" s="21"/>
      <c r="AE127" s="21"/>
      <c r="AF127" s="25"/>
      <c r="AG127" s="21"/>
    </row>
    <row r="128" spans="1:33" ht="16.899999999999999" customHeight="1" thickBot="1" x14ac:dyDescent="0.25">
      <c r="A128" s="21"/>
      <c r="B128" s="73" t="s">
        <v>88</v>
      </c>
      <c r="C128" s="70">
        <f>SUM(C125:C127)</f>
        <v>2.2530000000000001</v>
      </c>
      <c r="D128" s="61"/>
      <c r="E128" s="61"/>
      <c r="F128" s="61"/>
      <c r="G128" s="61"/>
      <c r="H128" s="61"/>
      <c r="I128" s="61"/>
      <c r="J128" s="61">
        <f>SUM(J125:J127)</f>
        <v>2.2530000000000001</v>
      </c>
      <c r="K128" s="6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5"/>
      <c r="AG128" s="21"/>
    </row>
    <row r="129" spans="1:33" ht="16.899999999999999" customHeight="1" thickBot="1" x14ac:dyDescent="0.25">
      <c r="A129" s="21"/>
      <c r="B129" s="82" t="s">
        <v>166</v>
      </c>
      <c r="C129" s="70"/>
      <c r="D129" s="61"/>
      <c r="E129" s="61"/>
      <c r="F129" s="61"/>
      <c r="G129" s="61"/>
      <c r="H129" s="61"/>
      <c r="I129" s="61"/>
      <c r="J129" s="61"/>
      <c r="K129" s="6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31"/>
      <c r="Z129" s="21"/>
      <c r="AA129" s="21"/>
      <c r="AB129" s="21"/>
      <c r="AC129" s="21"/>
      <c r="AD129" s="21"/>
      <c r="AE129" s="21"/>
      <c r="AF129" s="25"/>
      <c r="AG129" s="21"/>
    </row>
    <row r="130" spans="1:33" ht="13.5" thickBot="1" x14ac:dyDescent="0.25">
      <c r="A130" s="21"/>
      <c r="B130" s="46" t="s">
        <v>167</v>
      </c>
      <c r="C130" s="70">
        <f>K130</f>
        <v>0.26</v>
      </c>
      <c r="D130" s="61"/>
      <c r="E130" s="61"/>
      <c r="F130" s="61"/>
      <c r="G130" s="61"/>
      <c r="H130" s="61"/>
      <c r="I130" s="61"/>
      <c r="J130" s="61"/>
      <c r="K130" s="64">
        <v>0.26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31"/>
      <c r="Z130" s="21"/>
      <c r="AA130" s="21"/>
      <c r="AB130" s="21"/>
      <c r="AC130" s="21"/>
      <c r="AD130" s="21"/>
      <c r="AE130" s="21"/>
      <c r="AF130" s="25"/>
      <c r="AG130" s="21"/>
    </row>
    <row r="131" spans="1:33" ht="26.25" thickBot="1" x14ac:dyDescent="0.25">
      <c r="A131" s="21"/>
      <c r="B131" s="48" t="s">
        <v>114</v>
      </c>
      <c r="C131" s="49">
        <f>C77+C94+C96+C105+C116+C123+C128+C130</f>
        <v>61.554000000000002</v>
      </c>
      <c r="D131" s="49"/>
      <c r="E131" s="49">
        <f>E77+E94+E96</f>
        <v>0</v>
      </c>
      <c r="F131" s="49">
        <f>F77+F94+F96</f>
        <v>0</v>
      </c>
      <c r="G131" s="49">
        <f>G77+G94+G96</f>
        <v>0</v>
      </c>
      <c r="H131" s="49">
        <f>H77+H94+H96</f>
        <v>3.1029999999999998</v>
      </c>
      <c r="I131" s="49">
        <f>I77+I94+I96</f>
        <v>0</v>
      </c>
      <c r="J131" s="49">
        <f>J128+J123+J105+J96+J94+J77</f>
        <v>42.106000000000009</v>
      </c>
      <c r="K131" s="49">
        <f>K130+K112+K107+K105+K77</f>
        <v>14.206</v>
      </c>
      <c r="L131" s="49">
        <f t="shared" ref="L131:Y131" si="4">L77+L94+L96</f>
        <v>2</v>
      </c>
      <c r="M131" s="49">
        <f>M77+M94+M96</f>
        <v>62</v>
      </c>
      <c r="N131" s="49">
        <f t="shared" si="4"/>
        <v>1</v>
      </c>
      <c r="O131" s="49">
        <f t="shared" si="4"/>
        <v>42</v>
      </c>
      <c r="P131" s="49">
        <f t="shared" si="4"/>
        <v>0</v>
      </c>
      <c r="Q131" s="49">
        <f t="shared" si="4"/>
        <v>0</v>
      </c>
      <c r="R131" s="49">
        <f t="shared" si="4"/>
        <v>1</v>
      </c>
      <c r="S131" s="49">
        <f t="shared" si="4"/>
        <v>20</v>
      </c>
      <c r="T131" s="49">
        <f t="shared" si="4"/>
        <v>6</v>
      </c>
      <c r="U131" s="49">
        <f t="shared" si="4"/>
        <v>63</v>
      </c>
      <c r="V131" s="49">
        <f t="shared" si="4"/>
        <v>12</v>
      </c>
      <c r="W131" s="49">
        <f t="shared" si="4"/>
        <v>37</v>
      </c>
      <c r="X131" s="49">
        <f t="shared" si="4"/>
        <v>12</v>
      </c>
      <c r="Y131" s="49">
        <f t="shared" si="4"/>
        <v>26</v>
      </c>
      <c r="Z131" s="21"/>
      <c r="AA131" s="21"/>
      <c r="AB131" s="21"/>
      <c r="AC131" s="21"/>
      <c r="AD131" s="21"/>
      <c r="AE131" s="21"/>
      <c r="AF131" s="25"/>
      <c r="AG131" s="21"/>
    </row>
    <row r="132" spans="1:33" ht="13.5" thickBot="1" x14ac:dyDescent="0.25">
      <c r="A132" s="21"/>
      <c r="B132" s="48"/>
      <c r="C132" s="49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21"/>
      <c r="AA132" s="21"/>
      <c r="AB132" s="21"/>
      <c r="AC132" s="21"/>
      <c r="AD132" s="21"/>
      <c r="AE132" s="21"/>
      <c r="AF132" s="25"/>
      <c r="AG132" s="21"/>
    </row>
    <row r="133" spans="1:33" ht="13.5" thickBot="1" x14ac:dyDescent="0.25">
      <c r="A133" s="21"/>
      <c r="B133" s="50" t="s">
        <v>89</v>
      </c>
      <c r="C133" s="51"/>
      <c r="D133" s="59"/>
      <c r="E133" s="56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5"/>
      <c r="AG133" s="21"/>
    </row>
    <row r="134" spans="1:33" ht="13.5" thickBot="1" x14ac:dyDescent="0.25">
      <c r="A134" s="21"/>
      <c r="B134" s="46" t="s">
        <v>90</v>
      </c>
      <c r="C134" s="49">
        <v>0.72899999999999998</v>
      </c>
      <c r="D134" s="21"/>
      <c r="E134" s="21"/>
      <c r="F134" s="21"/>
      <c r="G134" s="21"/>
      <c r="H134" s="21"/>
      <c r="I134" s="21"/>
      <c r="J134" s="21">
        <f>C134</f>
        <v>0.72899999999999998</v>
      </c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5"/>
      <c r="AG134" s="21"/>
    </row>
    <row r="135" spans="1:33" ht="13.5" thickBot="1" x14ac:dyDescent="0.25">
      <c r="A135" s="21"/>
      <c r="B135" s="46" t="s">
        <v>87</v>
      </c>
      <c r="C135" s="49">
        <v>0.59599999999999997</v>
      </c>
      <c r="D135" s="21"/>
      <c r="E135" s="21"/>
      <c r="F135" s="21"/>
      <c r="G135" s="21"/>
      <c r="H135" s="21"/>
      <c r="I135" s="21"/>
      <c r="J135" s="21">
        <f>C135</f>
        <v>0.59599999999999997</v>
      </c>
      <c r="K135" s="21"/>
      <c r="L135" s="21">
        <v>1</v>
      </c>
      <c r="M135" s="21">
        <v>22</v>
      </c>
      <c r="N135" s="21">
        <v>1</v>
      </c>
      <c r="O135" s="21">
        <v>22</v>
      </c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5"/>
      <c r="AG135" s="21"/>
    </row>
    <row r="136" spans="1:33" ht="13.5" thickBot="1" x14ac:dyDescent="0.25">
      <c r="A136" s="21"/>
      <c r="B136" s="46" t="s">
        <v>91</v>
      </c>
      <c r="C136" s="49">
        <f>J136+K136</f>
        <v>0.48699999999999999</v>
      </c>
      <c r="D136" s="21"/>
      <c r="E136" s="21"/>
      <c r="F136" s="21"/>
      <c r="G136" s="21"/>
      <c r="H136" s="21"/>
      <c r="I136" s="21"/>
      <c r="J136" s="21">
        <v>0.48699999999999999</v>
      </c>
      <c r="K136" s="21"/>
      <c r="L136" s="21"/>
      <c r="M136" s="21"/>
      <c r="N136" s="21"/>
      <c r="O136" s="21"/>
      <c r="P136" s="21"/>
      <c r="Q136" s="21"/>
      <c r="R136" s="21"/>
      <c r="S136" s="21"/>
      <c r="T136" s="21">
        <v>1</v>
      </c>
      <c r="U136" s="21">
        <v>8</v>
      </c>
      <c r="V136" s="21"/>
      <c r="W136" s="21"/>
      <c r="X136" s="21">
        <v>1</v>
      </c>
      <c r="Y136" s="21">
        <v>8</v>
      </c>
      <c r="Z136" s="21"/>
      <c r="AA136" s="21"/>
      <c r="AB136" s="21"/>
      <c r="AC136" s="21"/>
      <c r="AD136" s="21"/>
      <c r="AE136" s="21"/>
      <c r="AF136" s="25"/>
      <c r="AG136" s="21"/>
    </row>
    <row r="137" spans="1:33" ht="13.5" thickBot="1" x14ac:dyDescent="0.25">
      <c r="A137" s="21"/>
      <c r="B137" s="46" t="s">
        <v>49</v>
      </c>
      <c r="C137" s="49">
        <v>0.33700000000000002</v>
      </c>
      <c r="D137" s="21"/>
      <c r="E137" s="21"/>
      <c r="F137" s="21"/>
      <c r="G137" s="21"/>
      <c r="H137" s="21"/>
      <c r="I137" s="21"/>
      <c r="J137" s="21"/>
      <c r="K137" s="21">
        <f>C137</f>
        <v>0.33700000000000002</v>
      </c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5"/>
      <c r="AG137" s="21"/>
    </row>
    <row r="138" spans="1:33" ht="13.5" thickBot="1" x14ac:dyDescent="0.25">
      <c r="A138" s="21"/>
      <c r="B138" s="46" t="s">
        <v>57</v>
      </c>
      <c r="C138" s="49">
        <v>0.191</v>
      </c>
      <c r="D138" s="21"/>
      <c r="E138" s="21"/>
      <c r="F138" s="21"/>
      <c r="G138" s="21"/>
      <c r="H138" s="21"/>
      <c r="I138" s="21"/>
      <c r="J138" s="21"/>
      <c r="K138" s="21">
        <f>C138</f>
        <v>0.191</v>
      </c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5"/>
      <c r="AG138" s="21"/>
    </row>
    <row r="139" spans="1:33" ht="13.5" thickBot="1" x14ac:dyDescent="0.25">
      <c r="A139" s="21"/>
      <c r="B139" s="46" t="s">
        <v>92</v>
      </c>
      <c r="C139" s="49">
        <f>J139+K139</f>
        <v>0.27</v>
      </c>
      <c r="D139" s="21"/>
      <c r="E139" s="21"/>
      <c r="F139" s="21"/>
      <c r="G139" s="21"/>
      <c r="H139" s="21"/>
      <c r="I139" s="21"/>
      <c r="J139" s="21"/>
      <c r="K139" s="21">
        <v>0.27</v>
      </c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5"/>
      <c r="AG139" s="21"/>
    </row>
    <row r="140" spans="1:33" ht="13.5" thickBot="1" x14ac:dyDescent="0.25">
      <c r="A140" s="21"/>
      <c r="B140" s="46" t="s">
        <v>129</v>
      </c>
      <c r="C140" s="67">
        <v>0.47699999999999998</v>
      </c>
      <c r="D140" s="80"/>
      <c r="E140" s="80"/>
      <c r="F140" s="80"/>
      <c r="G140" s="80"/>
      <c r="H140" s="80"/>
      <c r="I140" s="80"/>
      <c r="J140" s="80"/>
      <c r="K140" s="72">
        <f>C140</f>
        <v>0.47699999999999998</v>
      </c>
      <c r="L140" s="80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5"/>
      <c r="AG140" s="21"/>
    </row>
    <row r="141" spans="1:33" ht="13.5" thickBot="1" x14ac:dyDescent="0.25">
      <c r="A141" s="21"/>
      <c r="B141" s="77" t="s">
        <v>164</v>
      </c>
      <c r="C141" s="81">
        <v>0.21299999999999999</v>
      </c>
      <c r="D141" s="56"/>
      <c r="E141" s="21"/>
      <c r="F141" s="21"/>
      <c r="G141" s="21"/>
      <c r="H141" s="21"/>
      <c r="I141" s="21"/>
      <c r="J141" s="21"/>
      <c r="K141" s="26">
        <f>C141</f>
        <v>0.21299999999999999</v>
      </c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5"/>
      <c r="AG141" s="21"/>
    </row>
    <row r="142" spans="1:33" ht="13.5" thickBot="1" x14ac:dyDescent="0.25">
      <c r="A142" s="21"/>
      <c r="B142" s="48" t="s">
        <v>88</v>
      </c>
      <c r="C142" s="49">
        <f>SUM(C134:C141)</f>
        <v>3.3</v>
      </c>
      <c r="D142" s="49"/>
      <c r="E142" s="49">
        <f t="shared" ref="E142:I142" si="5">SUM(E134:E139)</f>
        <v>0</v>
      </c>
      <c r="F142" s="49">
        <f t="shared" si="5"/>
        <v>0</v>
      </c>
      <c r="G142" s="49">
        <f t="shared" si="5"/>
        <v>0</v>
      </c>
      <c r="H142" s="49">
        <f t="shared" si="5"/>
        <v>0</v>
      </c>
      <c r="I142" s="49">
        <f t="shared" si="5"/>
        <v>0</v>
      </c>
      <c r="J142" s="49">
        <f>SUM(J134:J136)</f>
        <v>1.8119999999999998</v>
      </c>
      <c r="K142" s="49">
        <f>SUM(K134:K141)</f>
        <v>1.488</v>
      </c>
      <c r="L142" s="75">
        <f>SUM(L133:L139)</f>
        <v>1</v>
      </c>
      <c r="M142" s="65">
        <f t="shared" ref="M142:Y142" si="6">SUM(M133:M139)</f>
        <v>22</v>
      </c>
      <c r="N142" s="65">
        <f t="shared" si="6"/>
        <v>1</v>
      </c>
      <c r="O142" s="65">
        <f t="shared" si="6"/>
        <v>22</v>
      </c>
      <c r="P142" s="65">
        <f t="shared" si="6"/>
        <v>0</v>
      </c>
      <c r="Q142" s="65">
        <f t="shared" si="6"/>
        <v>0</v>
      </c>
      <c r="R142" s="65">
        <f t="shared" si="6"/>
        <v>0</v>
      </c>
      <c r="S142" s="65">
        <f t="shared" si="6"/>
        <v>0</v>
      </c>
      <c r="T142" s="65">
        <f t="shared" si="6"/>
        <v>1</v>
      </c>
      <c r="U142" s="65">
        <f t="shared" si="6"/>
        <v>8</v>
      </c>
      <c r="V142" s="65">
        <f t="shared" si="6"/>
        <v>0</v>
      </c>
      <c r="W142" s="65">
        <f t="shared" si="6"/>
        <v>0</v>
      </c>
      <c r="X142" s="65">
        <f t="shared" si="6"/>
        <v>1</v>
      </c>
      <c r="Y142" s="65">
        <f t="shared" si="6"/>
        <v>8</v>
      </c>
      <c r="Z142" s="21"/>
      <c r="AA142" s="21"/>
      <c r="AB142" s="21"/>
      <c r="AC142" s="21"/>
      <c r="AD142" s="21"/>
      <c r="AE142" s="21"/>
      <c r="AF142" s="25"/>
      <c r="AG142" s="21"/>
    </row>
    <row r="143" spans="1:33" ht="13.5" thickBot="1" x14ac:dyDescent="0.25">
      <c r="A143" s="21"/>
      <c r="B143" s="48"/>
      <c r="C143" s="49"/>
      <c r="D143" s="67"/>
      <c r="E143" s="67"/>
      <c r="F143" s="67"/>
      <c r="G143" s="67"/>
      <c r="H143" s="67"/>
      <c r="I143" s="67"/>
      <c r="J143" s="67"/>
      <c r="K143" s="67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21"/>
      <c r="AA143" s="21"/>
      <c r="AB143" s="21"/>
      <c r="AC143" s="21"/>
      <c r="AD143" s="21"/>
      <c r="AE143" s="21"/>
      <c r="AF143" s="25"/>
      <c r="AG143" s="21"/>
    </row>
    <row r="144" spans="1:33" ht="13.5" thickBot="1" x14ac:dyDescent="0.25">
      <c r="A144" s="21"/>
      <c r="B144" s="48" t="s">
        <v>93</v>
      </c>
      <c r="C144" s="49"/>
      <c r="D144" s="65"/>
      <c r="E144" s="65"/>
      <c r="F144" s="65"/>
      <c r="G144" s="65"/>
      <c r="H144" s="65"/>
      <c r="I144" s="65"/>
      <c r="J144" s="52"/>
      <c r="K144" s="21"/>
      <c r="L144" s="21"/>
      <c r="M144" s="21"/>
      <c r="N144" s="21"/>
      <c r="O144" s="21"/>
      <c r="P144" s="21"/>
      <c r="Q144" s="21"/>
      <c r="R144" s="21"/>
      <c r="S144" s="21"/>
      <c r="T144" s="65">
        <f>T145</f>
        <v>1</v>
      </c>
      <c r="U144" s="65">
        <f>U145</f>
        <v>12</v>
      </c>
      <c r="V144" s="65">
        <f>V145</f>
        <v>1</v>
      </c>
      <c r="W144" s="65">
        <f>W145</f>
        <v>12</v>
      </c>
      <c r="X144" s="65">
        <f>X145</f>
        <v>0</v>
      </c>
      <c r="Y144" s="21"/>
      <c r="Z144" s="21"/>
      <c r="AA144" s="21"/>
      <c r="AB144" s="21"/>
      <c r="AC144" s="21"/>
      <c r="AD144" s="21"/>
      <c r="AE144" s="21"/>
      <c r="AF144" s="25"/>
      <c r="AG144" s="21"/>
    </row>
    <row r="145" spans="1:33" ht="13.5" thickBot="1" x14ac:dyDescent="0.25">
      <c r="A145" s="21"/>
      <c r="B145" s="46" t="s">
        <v>44</v>
      </c>
      <c r="C145" s="49">
        <f>J145</f>
        <v>1.06</v>
      </c>
      <c r="D145" s="21"/>
      <c r="E145" s="21"/>
      <c r="F145" s="21"/>
      <c r="G145" s="21"/>
      <c r="H145" s="21"/>
      <c r="I145" s="21"/>
      <c r="J145" s="21">
        <v>1.06</v>
      </c>
      <c r="K145" s="21"/>
      <c r="L145" s="21"/>
      <c r="M145" s="21"/>
      <c r="N145" s="21"/>
      <c r="O145" s="21"/>
      <c r="P145" s="21"/>
      <c r="Q145" s="21"/>
      <c r="R145" s="21"/>
      <c r="S145" s="21"/>
      <c r="T145" s="21">
        <v>1</v>
      </c>
      <c r="U145" s="21">
        <v>12</v>
      </c>
      <c r="V145" s="21">
        <v>1</v>
      </c>
      <c r="W145" s="21">
        <v>12</v>
      </c>
      <c r="X145" s="21"/>
      <c r="Y145" s="21"/>
      <c r="Z145" s="21"/>
      <c r="AA145" s="21"/>
      <c r="AB145" s="21"/>
      <c r="AC145" s="21"/>
      <c r="AD145" s="21"/>
      <c r="AE145" s="21"/>
      <c r="AF145" s="25"/>
      <c r="AG145" s="21"/>
    </row>
    <row r="146" spans="1:33" ht="13.5" thickBot="1" x14ac:dyDescent="0.25">
      <c r="A146" s="21"/>
      <c r="B146" s="48" t="s">
        <v>94</v>
      </c>
      <c r="C146" s="49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5"/>
      <c r="AG146" s="21"/>
    </row>
    <row r="147" spans="1:33" ht="13.5" thickBot="1" x14ac:dyDescent="0.25">
      <c r="A147" s="21"/>
      <c r="B147" s="46" t="s">
        <v>39</v>
      </c>
      <c r="C147" s="49">
        <f>J147</f>
        <v>1.1759999999999999</v>
      </c>
      <c r="D147" s="21"/>
      <c r="E147" s="21"/>
      <c r="F147" s="21"/>
      <c r="G147" s="21"/>
      <c r="H147" s="21"/>
      <c r="I147" s="21"/>
      <c r="J147" s="21">
        <v>1.1759999999999999</v>
      </c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5"/>
      <c r="AG147" s="21"/>
    </row>
    <row r="148" spans="1:33" ht="13.5" thickBot="1" x14ac:dyDescent="0.25">
      <c r="A148" s="21"/>
      <c r="B148" s="46" t="s">
        <v>95</v>
      </c>
      <c r="C148" s="49">
        <v>0.66600000000000004</v>
      </c>
      <c r="D148" s="21"/>
      <c r="E148" s="21"/>
      <c r="F148" s="21"/>
      <c r="G148" s="21"/>
      <c r="H148" s="21"/>
      <c r="I148" s="21"/>
      <c r="J148" s="21">
        <f>C148</f>
        <v>0.66600000000000004</v>
      </c>
      <c r="K148" s="21"/>
      <c r="L148" s="21"/>
      <c r="M148" s="21"/>
      <c r="N148" s="21"/>
      <c r="O148" s="21"/>
      <c r="P148" s="21"/>
      <c r="Q148" s="21"/>
      <c r="R148" s="21"/>
      <c r="S148" s="21"/>
      <c r="T148" s="21">
        <v>1</v>
      </c>
      <c r="U148" s="21">
        <v>9</v>
      </c>
      <c r="V148" s="21"/>
      <c r="W148" s="21"/>
      <c r="X148" s="21">
        <v>1</v>
      </c>
      <c r="Y148" s="21">
        <v>9</v>
      </c>
      <c r="Z148" s="21"/>
      <c r="AA148" s="21"/>
      <c r="AB148" s="21"/>
      <c r="AC148" s="21"/>
      <c r="AD148" s="21"/>
      <c r="AE148" s="21"/>
      <c r="AF148" s="25"/>
      <c r="AG148" s="21"/>
    </row>
    <row r="149" spans="1:33" ht="13.5" thickBot="1" x14ac:dyDescent="0.25">
      <c r="A149" s="21"/>
      <c r="B149" s="46" t="s">
        <v>96</v>
      </c>
      <c r="C149" s="49">
        <v>0.56799999999999995</v>
      </c>
      <c r="D149" s="21"/>
      <c r="E149" s="21"/>
      <c r="F149" s="21"/>
      <c r="G149" s="21"/>
      <c r="H149" s="21"/>
      <c r="I149" s="21"/>
      <c r="J149" s="21">
        <f>C149</f>
        <v>0.56799999999999995</v>
      </c>
      <c r="K149" s="21"/>
      <c r="L149" s="21"/>
      <c r="M149" s="21"/>
      <c r="N149" s="21"/>
      <c r="O149" s="21"/>
      <c r="P149" s="21"/>
      <c r="Q149" s="21"/>
      <c r="R149" s="21"/>
      <c r="S149" s="21"/>
      <c r="T149" s="21">
        <v>1</v>
      </c>
      <c r="U149" s="21">
        <v>12</v>
      </c>
      <c r="V149" s="21">
        <v>1</v>
      </c>
      <c r="W149" s="21">
        <v>12</v>
      </c>
      <c r="X149" s="21"/>
      <c r="Y149" s="21"/>
      <c r="Z149" s="21"/>
      <c r="AA149" s="21"/>
      <c r="AB149" s="21"/>
      <c r="AC149" s="21"/>
      <c r="AD149" s="21"/>
      <c r="AE149" s="21"/>
      <c r="AF149" s="25"/>
      <c r="AG149" s="21"/>
    </row>
    <row r="150" spans="1:33" ht="13.5" thickBot="1" x14ac:dyDescent="0.25">
      <c r="A150" s="21"/>
      <c r="B150" s="46" t="s">
        <v>141</v>
      </c>
      <c r="C150" s="70">
        <v>0.3</v>
      </c>
      <c r="D150" s="21"/>
      <c r="E150" s="21"/>
      <c r="F150" s="21"/>
      <c r="G150" s="21"/>
      <c r="H150" s="21"/>
      <c r="I150" s="21"/>
      <c r="J150" s="21"/>
      <c r="K150" s="21">
        <f>C150</f>
        <v>0.3</v>
      </c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5"/>
      <c r="AG150" s="21"/>
    </row>
    <row r="151" spans="1:33" ht="13.5" thickBot="1" x14ac:dyDescent="0.25">
      <c r="A151" s="21"/>
      <c r="B151" s="48" t="s">
        <v>88</v>
      </c>
      <c r="C151" s="49">
        <f>SUM(C147:C150)</f>
        <v>2.71</v>
      </c>
      <c r="D151" s="49">
        <f t="shared" ref="D151:I151" si="7">SUM(D147:D149)</f>
        <v>0</v>
      </c>
      <c r="E151" s="49">
        <f t="shared" si="7"/>
        <v>0</v>
      </c>
      <c r="F151" s="49">
        <f t="shared" si="7"/>
        <v>0</v>
      </c>
      <c r="G151" s="49">
        <f t="shared" si="7"/>
        <v>0</v>
      </c>
      <c r="H151" s="49">
        <f t="shared" si="7"/>
        <v>0</v>
      </c>
      <c r="I151" s="49">
        <f t="shared" si="7"/>
        <v>0</v>
      </c>
      <c r="J151" s="49">
        <f>SUM(J145:J149)</f>
        <v>3.4699999999999998</v>
      </c>
      <c r="K151" s="49">
        <f>SUM(K147:K150)</f>
        <v>0.3</v>
      </c>
      <c r="L151" s="75"/>
      <c r="M151" s="75"/>
      <c r="N151" s="75"/>
      <c r="O151" s="75"/>
      <c r="P151" s="75"/>
      <c r="Q151" s="75"/>
      <c r="R151" s="75"/>
      <c r="S151" s="75"/>
      <c r="T151" s="75">
        <f t="shared" ref="T151:Y151" si="8">SUM(T147:T149)</f>
        <v>2</v>
      </c>
      <c r="U151" s="75">
        <f t="shared" si="8"/>
        <v>21</v>
      </c>
      <c r="V151" s="75">
        <f t="shared" si="8"/>
        <v>1</v>
      </c>
      <c r="W151" s="75">
        <f t="shared" si="8"/>
        <v>12</v>
      </c>
      <c r="X151" s="75">
        <f t="shared" si="8"/>
        <v>1</v>
      </c>
      <c r="Y151" s="75">
        <f t="shared" si="8"/>
        <v>9</v>
      </c>
      <c r="Z151" s="21"/>
      <c r="AA151" s="21"/>
      <c r="AB151" s="21"/>
      <c r="AC151" s="21"/>
      <c r="AD151" s="21"/>
      <c r="AE151" s="21"/>
      <c r="AF151" s="25"/>
      <c r="AG151" s="21"/>
    </row>
    <row r="152" spans="1:33" ht="13.5" thickBot="1" x14ac:dyDescent="0.25">
      <c r="A152" s="21"/>
      <c r="B152" s="48"/>
      <c r="C152" s="49"/>
      <c r="D152" s="67"/>
      <c r="E152" s="67"/>
      <c r="F152" s="67"/>
      <c r="G152" s="67"/>
      <c r="H152" s="67"/>
      <c r="I152" s="67"/>
      <c r="J152" s="67"/>
      <c r="K152" s="67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21"/>
      <c r="AA152" s="21"/>
      <c r="AB152" s="21"/>
      <c r="AC152" s="21"/>
      <c r="AD152" s="21"/>
      <c r="AE152" s="21"/>
      <c r="AF152" s="25"/>
      <c r="AG152" s="21"/>
    </row>
    <row r="153" spans="1:33" ht="13.5" thickBot="1" x14ac:dyDescent="0.25">
      <c r="A153" s="21"/>
      <c r="B153" s="48" t="s">
        <v>97</v>
      </c>
      <c r="C153" s="49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5"/>
      <c r="AG153" s="21"/>
    </row>
    <row r="154" spans="1:33" ht="13.5" thickBot="1" x14ac:dyDescent="0.25">
      <c r="A154" s="21"/>
      <c r="B154" s="46" t="s">
        <v>87</v>
      </c>
      <c r="C154" s="49">
        <v>1.4339999999999999</v>
      </c>
      <c r="D154" s="21"/>
      <c r="E154" s="21"/>
      <c r="F154" s="21"/>
      <c r="G154" s="21"/>
      <c r="H154" s="21"/>
      <c r="I154" s="21"/>
      <c r="J154" s="21">
        <f>C154</f>
        <v>1.4339999999999999</v>
      </c>
      <c r="K154" s="21"/>
      <c r="L154" s="21"/>
      <c r="M154" s="21"/>
      <c r="N154" s="21"/>
      <c r="O154" s="21"/>
      <c r="P154" s="21"/>
      <c r="Q154" s="21"/>
      <c r="R154" s="21"/>
      <c r="S154" s="21"/>
      <c r="T154" s="21">
        <v>1</v>
      </c>
      <c r="U154" s="21">
        <v>9</v>
      </c>
      <c r="V154" s="21"/>
      <c r="W154" s="21"/>
      <c r="X154" s="21">
        <v>1</v>
      </c>
      <c r="Y154" s="21">
        <v>9</v>
      </c>
      <c r="Z154" s="21"/>
      <c r="AA154" s="21"/>
      <c r="AB154" s="21"/>
      <c r="AC154" s="21"/>
      <c r="AD154" s="21"/>
      <c r="AE154" s="21"/>
      <c r="AF154" s="25"/>
      <c r="AG154" s="21"/>
    </row>
    <row r="155" spans="1:33" ht="13.5" thickBot="1" x14ac:dyDescent="0.25">
      <c r="A155" s="21"/>
      <c r="B155" s="46" t="s">
        <v>98</v>
      </c>
      <c r="C155" s="49">
        <v>0.47899999999999998</v>
      </c>
      <c r="D155" s="21"/>
      <c r="E155" s="21"/>
      <c r="F155" s="21"/>
      <c r="G155" s="21"/>
      <c r="H155" s="21"/>
      <c r="I155" s="21"/>
      <c r="J155" s="21">
        <f>C155</f>
        <v>0.47899999999999998</v>
      </c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5"/>
      <c r="AG155" s="21"/>
    </row>
    <row r="156" spans="1:33" ht="13.5" thickBot="1" x14ac:dyDescent="0.25">
      <c r="A156" s="21"/>
      <c r="B156" s="46" t="s">
        <v>99</v>
      </c>
      <c r="C156" s="49">
        <f>J156</f>
        <v>0.23499999999999999</v>
      </c>
      <c r="D156" s="21"/>
      <c r="E156" s="21"/>
      <c r="F156" s="21"/>
      <c r="G156" s="21"/>
      <c r="H156" s="21"/>
      <c r="I156" s="21"/>
      <c r="J156" s="21">
        <v>0.23499999999999999</v>
      </c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5"/>
      <c r="AG156" s="21"/>
    </row>
    <row r="157" spans="1:33" ht="13.5" thickBot="1" x14ac:dyDescent="0.25">
      <c r="A157" s="21"/>
      <c r="B157" s="46" t="s">
        <v>57</v>
      </c>
      <c r="C157" s="49">
        <v>0.41099999999999998</v>
      </c>
      <c r="D157" s="21"/>
      <c r="E157" s="21"/>
      <c r="F157" s="21"/>
      <c r="G157" s="21"/>
      <c r="H157" s="21"/>
      <c r="I157" s="21"/>
      <c r="J157" s="21">
        <f>C157</f>
        <v>0.41099999999999998</v>
      </c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5"/>
      <c r="AG157" s="21"/>
    </row>
    <row r="158" spans="1:33" ht="13.5" thickBot="1" x14ac:dyDescent="0.25">
      <c r="A158" s="21"/>
      <c r="B158" s="46" t="s">
        <v>163</v>
      </c>
      <c r="C158" s="49">
        <v>0.374</v>
      </c>
      <c r="D158" s="21"/>
      <c r="E158" s="21"/>
      <c r="F158" s="21"/>
      <c r="G158" s="21"/>
      <c r="H158" s="21"/>
      <c r="I158" s="21"/>
      <c r="J158" s="21">
        <f>C158</f>
        <v>0.374</v>
      </c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5"/>
      <c r="AG158" s="21"/>
    </row>
    <row r="159" spans="1:33" ht="13.5" thickBot="1" x14ac:dyDescent="0.25">
      <c r="A159" s="21"/>
      <c r="B159" s="46" t="s">
        <v>43</v>
      </c>
      <c r="C159" s="49">
        <v>0.13700000000000001</v>
      </c>
      <c r="D159" s="21"/>
      <c r="E159" s="21"/>
      <c r="F159" s="21"/>
      <c r="G159" s="21"/>
      <c r="H159" s="21"/>
      <c r="I159" s="21"/>
      <c r="J159" s="21">
        <f>C159</f>
        <v>0.13700000000000001</v>
      </c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5"/>
      <c r="AG159" s="21"/>
    </row>
    <row r="160" spans="1:33" ht="13.5" thickBot="1" x14ac:dyDescent="0.25">
      <c r="A160" s="21"/>
      <c r="B160" s="48" t="s">
        <v>88</v>
      </c>
      <c r="C160" s="49">
        <f>SUM(C154:C159)</f>
        <v>3.07</v>
      </c>
      <c r="D160" s="49">
        <f t="shared" ref="D160:Y160" si="9">SUM(D154:D159)</f>
        <v>0</v>
      </c>
      <c r="E160" s="49">
        <f t="shared" si="9"/>
        <v>0</v>
      </c>
      <c r="F160" s="49">
        <f t="shared" si="9"/>
        <v>0</v>
      </c>
      <c r="G160" s="49">
        <f t="shared" si="9"/>
        <v>0</v>
      </c>
      <c r="H160" s="49">
        <f t="shared" si="9"/>
        <v>0</v>
      </c>
      <c r="I160" s="49">
        <f t="shared" si="9"/>
        <v>0</v>
      </c>
      <c r="J160" s="49">
        <f t="shared" si="9"/>
        <v>3.07</v>
      </c>
      <c r="K160" s="49">
        <f t="shared" si="9"/>
        <v>0</v>
      </c>
      <c r="L160" s="49">
        <f t="shared" si="9"/>
        <v>0</v>
      </c>
      <c r="M160" s="49">
        <f t="shared" si="9"/>
        <v>0</v>
      </c>
      <c r="N160" s="49">
        <f t="shared" si="9"/>
        <v>0</v>
      </c>
      <c r="O160" s="49">
        <f t="shared" si="9"/>
        <v>0</v>
      </c>
      <c r="P160" s="49">
        <f t="shared" si="9"/>
        <v>0</v>
      </c>
      <c r="Q160" s="49">
        <f t="shared" si="9"/>
        <v>0</v>
      </c>
      <c r="R160" s="49">
        <f t="shared" si="9"/>
        <v>0</v>
      </c>
      <c r="S160" s="49">
        <f t="shared" si="9"/>
        <v>0</v>
      </c>
      <c r="T160" s="49">
        <f t="shared" si="9"/>
        <v>1</v>
      </c>
      <c r="U160" s="49">
        <f t="shared" si="9"/>
        <v>9</v>
      </c>
      <c r="V160" s="49">
        <f t="shared" si="9"/>
        <v>0</v>
      </c>
      <c r="W160" s="49">
        <f t="shared" si="9"/>
        <v>0</v>
      </c>
      <c r="X160" s="49">
        <f t="shared" si="9"/>
        <v>1</v>
      </c>
      <c r="Y160" s="49">
        <f t="shared" si="9"/>
        <v>9</v>
      </c>
      <c r="Z160" s="21"/>
      <c r="AA160" s="21"/>
      <c r="AB160" s="21"/>
      <c r="AC160" s="21"/>
      <c r="AD160" s="21"/>
      <c r="AE160" s="21"/>
      <c r="AF160" s="25"/>
      <c r="AG160" s="21"/>
    </row>
    <row r="161" spans="1:33" ht="13.5" thickBot="1" x14ac:dyDescent="0.25">
      <c r="A161" s="21"/>
      <c r="B161" s="48"/>
      <c r="C161" s="49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21"/>
      <c r="AA161" s="21"/>
      <c r="AB161" s="21"/>
      <c r="AC161" s="21"/>
      <c r="AD161" s="21"/>
      <c r="AE161" s="21"/>
      <c r="AF161" s="25"/>
      <c r="AG161" s="21"/>
    </row>
    <row r="162" spans="1:33" ht="13.5" thickBot="1" x14ac:dyDescent="0.25">
      <c r="A162" s="21"/>
      <c r="B162" s="50" t="s">
        <v>100</v>
      </c>
      <c r="C162" s="47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5"/>
      <c r="AG162" s="21"/>
    </row>
    <row r="163" spans="1:33" ht="13.5" thickBot="1" x14ac:dyDescent="0.25">
      <c r="A163" s="21"/>
      <c r="B163" s="46" t="s">
        <v>87</v>
      </c>
      <c r="C163" s="47">
        <f>K163</f>
        <v>0.90800000000000003</v>
      </c>
      <c r="D163" s="21"/>
      <c r="E163" s="21"/>
      <c r="F163" s="21"/>
      <c r="G163" s="21"/>
      <c r="H163" s="21"/>
      <c r="I163" s="21"/>
      <c r="J163" s="21"/>
      <c r="K163" s="21">
        <v>0.90800000000000003</v>
      </c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5"/>
      <c r="AG163" s="21"/>
    </row>
    <row r="164" spans="1:33" ht="13.5" thickBot="1" x14ac:dyDescent="0.25">
      <c r="A164" s="21"/>
      <c r="B164" s="46" t="s">
        <v>49</v>
      </c>
      <c r="C164" s="47">
        <f>K164</f>
        <v>0.33500000000000002</v>
      </c>
      <c r="D164" s="21"/>
      <c r="E164" s="21"/>
      <c r="F164" s="21"/>
      <c r="G164" s="21"/>
      <c r="H164" s="21"/>
      <c r="I164" s="21"/>
      <c r="J164" s="21"/>
      <c r="K164" s="21">
        <v>0.33500000000000002</v>
      </c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5"/>
      <c r="AG164" s="21"/>
    </row>
    <row r="165" spans="1:33" ht="13.5" thickBot="1" x14ac:dyDescent="0.25">
      <c r="A165" s="21"/>
      <c r="B165" s="46" t="s">
        <v>164</v>
      </c>
      <c r="C165" s="47">
        <v>7.8E-2</v>
      </c>
      <c r="D165" s="21"/>
      <c r="E165" s="21"/>
      <c r="F165" s="21"/>
      <c r="G165" s="21"/>
      <c r="H165" s="21"/>
      <c r="I165" s="21"/>
      <c r="J165" s="21"/>
      <c r="K165" s="21">
        <f>C165</f>
        <v>7.8E-2</v>
      </c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5"/>
      <c r="AG165" s="21"/>
    </row>
    <row r="166" spans="1:33" ht="13.5" thickBot="1" x14ac:dyDescent="0.25">
      <c r="A166" s="21"/>
      <c r="B166" s="46" t="s">
        <v>101</v>
      </c>
      <c r="C166" s="47">
        <f>K166</f>
        <v>0.14699999999999999</v>
      </c>
      <c r="D166" s="21"/>
      <c r="E166" s="21"/>
      <c r="F166" s="21"/>
      <c r="G166" s="21"/>
      <c r="H166" s="21"/>
      <c r="I166" s="21"/>
      <c r="J166" s="21"/>
      <c r="K166" s="21">
        <v>0.14699999999999999</v>
      </c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5"/>
      <c r="AG166" s="21"/>
    </row>
    <row r="167" spans="1:33" ht="13.5" thickBot="1" x14ac:dyDescent="0.25">
      <c r="A167" s="21"/>
      <c r="B167" s="48" t="s">
        <v>88</v>
      </c>
      <c r="C167" s="49">
        <f>K167</f>
        <v>1.4680000000000002</v>
      </c>
      <c r="D167" s="49"/>
      <c r="E167" s="49">
        <f t="shared" ref="E167:K167" si="10">SUM(E163:E166)</f>
        <v>0</v>
      </c>
      <c r="F167" s="49">
        <f t="shared" si="10"/>
        <v>0</v>
      </c>
      <c r="G167" s="49">
        <f t="shared" si="10"/>
        <v>0</v>
      </c>
      <c r="H167" s="49">
        <f t="shared" si="10"/>
        <v>0</v>
      </c>
      <c r="I167" s="49">
        <f t="shared" si="10"/>
        <v>0</v>
      </c>
      <c r="J167" s="49">
        <f t="shared" si="10"/>
        <v>0</v>
      </c>
      <c r="K167" s="49">
        <f t="shared" si="10"/>
        <v>1.4680000000000002</v>
      </c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5"/>
      <c r="AG167" s="21"/>
    </row>
    <row r="168" spans="1:33" ht="13.5" thickBot="1" x14ac:dyDescent="0.25">
      <c r="A168" s="21"/>
      <c r="B168" s="48" t="s">
        <v>139</v>
      </c>
      <c r="C168" s="49">
        <f>C131+C142+C145+C151+C160+C167</f>
        <v>73.161999999999992</v>
      </c>
      <c r="D168" s="49">
        <f t="shared" ref="D168:I168" si="11">D131+D142+D144+D151+D160+D167</f>
        <v>0</v>
      </c>
      <c r="E168" s="49">
        <f t="shared" si="11"/>
        <v>0</v>
      </c>
      <c r="F168" s="49">
        <f t="shared" si="11"/>
        <v>0</v>
      </c>
      <c r="G168" s="49">
        <f t="shared" si="11"/>
        <v>0</v>
      </c>
      <c r="H168" s="49">
        <f t="shared" si="11"/>
        <v>3.1029999999999998</v>
      </c>
      <c r="I168" s="49">
        <f t="shared" si="11"/>
        <v>0</v>
      </c>
      <c r="J168" s="49">
        <f>J131+J142+J145+J151+J160+J167</f>
        <v>51.518000000000008</v>
      </c>
      <c r="K168" s="49">
        <f>K131+K142+K144+K151+K160+K167</f>
        <v>17.462</v>
      </c>
      <c r="L168" s="49">
        <f t="shared" ref="L168:Y168" si="12">L77+L142+L144+L151+L160+L167</f>
        <v>3</v>
      </c>
      <c r="M168" s="49">
        <f t="shared" si="12"/>
        <v>84</v>
      </c>
      <c r="N168" s="49">
        <f t="shared" si="12"/>
        <v>2</v>
      </c>
      <c r="O168" s="49">
        <f t="shared" si="12"/>
        <v>64</v>
      </c>
      <c r="P168" s="49">
        <f t="shared" si="12"/>
        <v>0</v>
      </c>
      <c r="Q168" s="49">
        <f t="shared" si="12"/>
        <v>0</v>
      </c>
      <c r="R168" s="49">
        <f t="shared" si="12"/>
        <v>1</v>
      </c>
      <c r="S168" s="49">
        <f t="shared" si="12"/>
        <v>20</v>
      </c>
      <c r="T168" s="49">
        <f t="shared" si="12"/>
        <v>11</v>
      </c>
      <c r="U168" s="49">
        <f t="shared" si="12"/>
        <v>113</v>
      </c>
      <c r="V168" s="49">
        <f t="shared" si="12"/>
        <v>14</v>
      </c>
      <c r="W168" s="49">
        <f t="shared" si="12"/>
        <v>61</v>
      </c>
      <c r="X168" s="49">
        <f t="shared" si="12"/>
        <v>15</v>
      </c>
      <c r="Y168" s="49">
        <f t="shared" si="12"/>
        <v>52</v>
      </c>
      <c r="Z168" s="21"/>
      <c r="AA168" s="21"/>
      <c r="AB168" s="21"/>
      <c r="AC168" s="21"/>
      <c r="AD168" s="21"/>
      <c r="AE168" s="21"/>
      <c r="AF168" s="25"/>
      <c r="AG168" s="21"/>
    </row>
    <row r="169" spans="1:33" x14ac:dyDescent="0.2">
      <c r="A169" s="21"/>
      <c r="B169" s="52"/>
      <c r="C169" s="52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5"/>
      <c r="AG169" s="21"/>
    </row>
    <row r="170" spans="1:33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</row>
    <row r="171" spans="1:33" x14ac:dyDescent="0.2">
      <c r="A171" s="31" t="s">
        <v>29</v>
      </c>
      <c r="B171" s="31"/>
      <c r="C171" s="31"/>
      <c r="D171" s="31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1"/>
      <c r="AF171" s="31"/>
    </row>
    <row r="172" spans="1:33" s="1" customFormat="1" x14ac:dyDescent="0.2">
      <c r="A172" s="31" t="s">
        <v>28</v>
      </c>
      <c r="B172" s="31"/>
      <c r="C172" s="32"/>
      <c r="D172" s="32"/>
      <c r="E172" s="37"/>
      <c r="F172" s="37" t="s">
        <v>30</v>
      </c>
      <c r="G172" s="37"/>
      <c r="H172" s="37"/>
      <c r="I172" s="37"/>
      <c r="J172" s="37"/>
      <c r="K172" s="37"/>
      <c r="L172" s="38"/>
      <c r="M172" s="38"/>
      <c r="N172" s="38"/>
      <c r="O172" s="38" t="s">
        <v>170</v>
      </c>
      <c r="P172" s="37"/>
      <c r="Q172" s="37"/>
      <c r="R172" s="33"/>
      <c r="S172" s="33"/>
      <c r="T172" s="33"/>
      <c r="U172" s="33"/>
      <c r="V172" s="33"/>
      <c r="W172" s="33"/>
      <c r="X172" s="37"/>
      <c r="Y172" s="37"/>
      <c r="Z172" s="33" t="s">
        <v>32</v>
      </c>
      <c r="AA172" s="33"/>
      <c r="AB172" s="33"/>
      <c r="AC172" s="33"/>
      <c r="AD172" s="33"/>
      <c r="AE172" s="32"/>
      <c r="AF172" s="32"/>
    </row>
    <row r="173" spans="1:33" s="1" customFormat="1" x14ac:dyDescent="0.2">
      <c r="A173" s="31"/>
      <c r="B173" s="31"/>
      <c r="C173" s="32"/>
      <c r="D173" s="32"/>
      <c r="E173" s="37"/>
      <c r="F173" s="37" t="s">
        <v>33</v>
      </c>
      <c r="G173" s="37"/>
      <c r="H173" s="37"/>
      <c r="I173" s="37"/>
      <c r="J173" s="37"/>
      <c r="K173" s="33"/>
      <c r="L173" s="33"/>
      <c r="M173" s="33"/>
      <c r="N173" s="33"/>
      <c r="O173" s="37"/>
      <c r="P173" s="37"/>
      <c r="Q173" s="37" t="s">
        <v>31</v>
      </c>
      <c r="R173" s="37"/>
      <c r="S173" s="37"/>
      <c r="T173" s="33"/>
      <c r="U173" s="33"/>
      <c r="V173" s="37"/>
      <c r="W173" s="37"/>
      <c r="X173" s="37"/>
      <c r="Y173" s="37"/>
      <c r="Z173" s="37"/>
      <c r="AA173" s="33" t="s">
        <v>34</v>
      </c>
      <c r="AB173" s="33"/>
      <c r="AC173" s="33"/>
      <c r="AD173" s="37"/>
      <c r="AE173" s="32"/>
      <c r="AF173" s="32"/>
    </row>
    <row r="174" spans="1:33" s="1" customFormat="1" x14ac:dyDescent="0.2">
      <c r="A174" s="31"/>
      <c r="B174" s="31"/>
      <c r="C174" s="32"/>
      <c r="D174" s="32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3"/>
      <c r="V174" s="33"/>
      <c r="W174" s="33"/>
      <c r="X174" s="33"/>
      <c r="Y174" s="37"/>
      <c r="Z174" s="37"/>
      <c r="AA174" s="37"/>
      <c r="AB174" s="37"/>
      <c r="AC174" s="37"/>
      <c r="AD174" s="37"/>
      <c r="AE174" s="32"/>
      <c r="AF174" s="32"/>
    </row>
    <row r="175" spans="1:33" s="1" customFormat="1" x14ac:dyDescent="0.2">
      <c r="A175" s="31"/>
      <c r="B175" s="31"/>
      <c r="C175" s="32"/>
      <c r="D175" s="32"/>
      <c r="E175" s="32"/>
      <c r="F175" s="37"/>
      <c r="G175" s="37"/>
      <c r="H175" s="37"/>
      <c r="I175" s="37"/>
      <c r="J175" s="37"/>
      <c r="K175" s="37"/>
      <c r="L175" s="38"/>
      <c r="M175" s="38"/>
      <c r="N175" s="38"/>
      <c r="O175" s="37"/>
      <c r="P175" s="37"/>
      <c r="Q175" s="37"/>
      <c r="R175" s="33"/>
      <c r="S175" s="33"/>
      <c r="T175" s="33"/>
      <c r="U175" s="33"/>
      <c r="V175" s="33"/>
      <c r="W175" s="33"/>
      <c r="X175" s="37"/>
      <c r="Y175" s="37"/>
      <c r="Z175" s="33"/>
      <c r="AA175" s="33"/>
      <c r="AB175" s="33"/>
      <c r="AC175" s="33"/>
      <c r="AD175" s="32"/>
      <c r="AE175" s="32"/>
      <c r="AF175" s="32"/>
    </row>
    <row r="176" spans="1:33" x14ac:dyDescent="0.2">
      <c r="A176" s="30"/>
      <c r="B176" s="31"/>
      <c r="C176" s="31"/>
      <c r="D176" s="31"/>
      <c r="E176" s="31"/>
      <c r="F176" s="37"/>
      <c r="G176" s="37"/>
      <c r="H176" s="37"/>
      <c r="I176" s="37"/>
      <c r="J176" s="37"/>
      <c r="K176" s="33"/>
      <c r="L176" s="33"/>
      <c r="M176" s="33"/>
      <c r="N176" s="33"/>
      <c r="O176" s="37"/>
      <c r="P176" s="37"/>
      <c r="Q176" s="37"/>
      <c r="R176" s="37"/>
      <c r="S176" s="37"/>
      <c r="T176" s="33"/>
      <c r="U176" s="33"/>
      <c r="V176" s="37"/>
      <c r="W176" s="37"/>
      <c r="X176" s="37"/>
      <c r="Y176" s="37"/>
      <c r="Z176" s="37"/>
      <c r="AA176" s="33"/>
      <c r="AB176" s="33"/>
      <c r="AC176" s="33"/>
      <c r="AD176" s="31"/>
      <c r="AE176" s="31"/>
      <c r="AF176" s="31"/>
    </row>
    <row r="177" spans="1:32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</row>
    <row r="178" spans="1:32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</row>
    <row r="179" spans="1:32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</row>
    <row r="180" spans="1:32" x14ac:dyDescent="0.2">
      <c r="A180" s="30"/>
      <c r="B180" s="31"/>
      <c r="C180" s="31"/>
      <c r="D180" s="31"/>
      <c r="E180" s="31"/>
      <c r="F180" s="68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1"/>
      <c r="AE180" s="31"/>
      <c r="AF180" s="31"/>
    </row>
    <row r="181" spans="1:32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</row>
    <row r="182" spans="1:32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</row>
    <row r="183" spans="1:32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</row>
    <row r="184" spans="1:32" x14ac:dyDescent="0.2">
      <c r="A184" s="31"/>
      <c r="B184" s="31"/>
      <c r="C184" s="31"/>
      <c r="D184" s="31"/>
      <c r="E184" s="31"/>
      <c r="F184" s="37"/>
      <c r="G184" s="31"/>
      <c r="H184" s="31"/>
      <c r="I184" s="31"/>
      <c r="J184" s="31"/>
      <c r="K184" s="31"/>
      <c r="L184" s="31"/>
      <c r="M184" s="31"/>
      <c r="N184" s="31"/>
      <c r="O184" s="37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7"/>
      <c r="AA184" s="31"/>
      <c r="AB184" s="31"/>
      <c r="AC184" s="31"/>
      <c r="AD184" s="31"/>
      <c r="AE184" s="31"/>
      <c r="AF184" s="31"/>
    </row>
    <row r="185" spans="1:32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</row>
    <row r="186" spans="1:32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</row>
    <row r="187" spans="1:32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</row>
    <row r="188" spans="1:32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</row>
    <row r="189" spans="1:32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</row>
    <row r="190" spans="1:32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</row>
    <row r="191" spans="1:32" x14ac:dyDescent="0.2">
      <c r="A191" s="31"/>
      <c r="B191" s="31"/>
      <c r="C191" s="30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</row>
    <row r="192" spans="1:32" x14ac:dyDescent="0.2">
      <c r="A192" s="31"/>
      <c r="B192" s="31"/>
      <c r="C192" s="30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</row>
    <row r="193" spans="1:32" x14ac:dyDescent="0.2">
      <c r="A193" s="31"/>
      <c r="B193" s="31"/>
      <c r="C193" s="30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</row>
    <row r="194" spans="1:32" x14ac:dyDescent="0.2">
      <c r="A194" s="31"/>
      <c r="B194" s="31"/>
      <c r="C194" s="30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</row>
    <row r="195" spans="1:32" x14ac:dyDescent="0.2">
      <c r="A195" s="31"/>
      <c r="B195" s="31"/>
      <c r="C195" s="30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</row>
    <row r="196" spans="1:32" x14ac:dyDescent="0.2">
      <c r="A196" s="31"/>
      <c r="B196" s="31"/>
      <c r="C196" s="30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</row>
    <row r="197" spans="1:32" x14ac:dyDescent="0.2">
      <c r="A197" s="31"/>
      <c r="B197" s="31"/>
      <c r="C197" s="30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</row>
    <row r="198" spans="1:32" x14ac:dyDescent="0.2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</row>
    <row r="199" spans="1:32" x14ac:dyDescent="0.2">
      <c r="A199" s="31"/>
      <c r="B199" s="30"/>
      <c r="C199" s="34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1:32" x14ac:dyDescent="0.2">
      <c r="A200" s="31"/>
      <c r="B200" s="30"/>
      <c r="C200" s="34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1:32" x14ac:dyDescent="0.2">
      <c r="A201" s="31"/>
      <c r="B201" s="30"/>
      <c r="C201" s="34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1:32" x14ac:dyDescent="0.2">
      <c r="A202" s="31"/>
      <c r="B202" s="30"/>
      <c r="C202" s="34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1:32" x14ac:dyDescent="0.2">
      <c r="A203" s="31"/>
      <c r="B203" s="30"/>
      <c r="C203" s="34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1:32" x14ac:dyDescent="0.2">
      <c r="A204" s="31"/>
      <c r="B204" s="30"/>
      <c r="C204" s="34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1:32" x14ac:dyDescent="0.2">
      <c r="A205" s="31"/>
      <c r="B205" s="30"/>
      <c r="C205" s="34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1:32" x14ac:dyDescent="0.2">
      <c r="A206" s="31"/>
      <c r="B206" s="30"/>
      <c r="C206" s="34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1:32" x14ac:dyDescent="0.2">
      <c r="A207" s="31"/>
      <c r="B207" s="30"/>
      <c r="C207" s="34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1:32" x14ac:dyDescent="0.2">
      <c r="A208" s="31"/>
      <c r="B208" s="30"/>
      <c r="C208" s="34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:32" x14ac:dyDescent="0.2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</row>
    <row r="210" spans="1:32" x14ac:dyDescent="0.2">
      <c r="A210" s="31"/>
      <c r="B210" s="30"/>
      <c r="C210" s="34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1:32" x14ac:dyDescent="0.2">
      <c r="A211" s="31"/>
      <c r="B211" s="30"/>
      <c r="C211" s="34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1:32" x14ac:dyDescent="0.2">
      <c r="A212" s="31"/>
      <c r="B212" s="30"/>
      <c r="C212" s="34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1:32" x14ac:dyDescent="0.2">
      <c r="A213" s="31"/>
      <c r="B213" s="30"/>
      <c r="C213" s="34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1:32" x14ac:dyDescent="0.2">
      <c r="A214" s="31"/>
      <c r="B214" s="30"/>
      <c r="C214" s="34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1:32" x14ac:dyDescent="0.2">
      <c r="A215" s="31"/>
      <c r="B215" s="30"/>
      <c r="C215" s="34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1:32" x14ac:dyDescent="0.2">
      <c r="A216" s="31"/>
      <c r="B216" s="30"/>
      <c r="C216" s="34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1:32" x14ac:dyDescent="0.2">
      <c r="A217" s="31"/>
      <c r="B217" s="30"/>
      <c r="C217" s="34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1:32" x14ac:dyDescent="0.2">
      <c r="A218" s="31"/>
      <c r="B218" s="30"/>
      <c r="C218" s="34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1:32" x14ac:dyDescent="0.2">
      <c r="A219" s="31"/>
      <c r="B219" s="30"/>
      <c r="C219" s="34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1:32" x14ac:dyDescent="0.2">
      <c r="A220" s="31"/>
      <c r="B220" s="30"/>
      <c r="C220" s="34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1:32" x14ac:dyDescent="0.2">
      <c r="A221" s="31"/>
      <c r="B221" s="30"/>
      <c r="C221" s="34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1:32" x14ac:dyDescent="0.2">
      <c r="A222" s="31"/>
      <c r="B222" s="30"/>
      <c r="C222" s="34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1:32" x14ac:dyDescent="0.2">
      <c r="A223" s="31"/>
      <c r="B223" s="30"/>
      <c r="C223" s="34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1:32" x14ac:dyDescent="0.2">
      <c r="A224" s="31"/>
      <c r="B224" s="30"/>
      <c r="C224" s="34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1:32" x14ac:dyDescent="0.2">
      <c r="A225" s="31"/>
      <c r="B225" s="30"/>
      <c r="C225" s="34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1:32" x14ac:dyDescent="0.2">
      <c r="A226" s="31"/>
      <c r="B226" s="30"/>
      <c r="C226" s="34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1:32" x14ac:dyDescent="0.2">
      <c r="A227" s="31"/>
      <c r="B227" s="30"/>
      <c r="C227" s="34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1:32" x14ac:dyDescent="0.2">
      <c r="A228" s="31"/>
      <c r="B228" s="30"/>
      <c r="C228" s="34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1:32" x14ac:dyDescent="0.2">
      <c r="A229" s="31"/>
      <c r="B229" s="30"/>
      <c r="C229" s="34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1:32" x14ac:dyDescent="0.2">
      <c r="A230" s="31"/>
      <c r="B230" s="30"/>
      <c r="C230" s="34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1:32" x14ac:dyDescent="0.2">
      <c r="A231" s="31"/>
      <c r="B231" s="30"/>
      <c r="C231" s="34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1:32" x14ac:dyDescent="0.2">
      <c r="A232" s="31"/>
      <c r="B232" s="30"/>
      <c r="C232" s="34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1:32" x14ac:dyDescent="0.2">
      <c r="A233" s="31"/>
      <c r="B233" s="30"/>
      <c r="C233" s="34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1:32" x14ac:dyDescent="0.2">
      <c r="A234" s="31"/>
      <c r="B234" s="30"/>
      <c r="C234" s="34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1:32" x14ac:dyDescent="0.2">
      <c r="A235" s="31"/>
      <c r="B235" s="30"/>
      <c r="C235" s="34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1:32" x14ac:dyDescent="0.2">
      <c r="A236" s="31"/>
      <c r="B236" s="30"/>
      <c r="C236" s="34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1:32" x14ac:dyDescent="0.2">
      <c r="A237" s="31"/>
      <c r="B237" s="30"/>
      <c r="C237" s="34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1:32" x14ac:dyDescent="0.2">
      <c r="A238" s="31"/>
      <c r="B238" s="30"/>
      <c r="C238" s="34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1:32" x14ac:dyDescent="0.2">
      <c r="A239" s="31"/>
      <c r="B239" s="30"/>
      <c r="C239" s="34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1:32" x14ac:dyDescent="0.2">
      <c r="A240" s="31"/>
      <c r="B240" s="30"/>
      <c r="C240" s="34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1:32" x14ac:dyDescent="0.2">
      <c r="A241" s="31"/>
      <c r="B241" s="30"/>
      <c r="C241" s="34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1:32" x14ac:dyDescent="0.2">
      <c r="A242" s="31"/>
      <c r="B242" s="30"/>
      <c r="C242" s="34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1:32" x14ac:dyDescent="0.2">
      <c r="A243" s="31"/>
      <c r="B243" s="30"/>
      <c r="C243" s="34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1:32" x14ac:dyDescent="0.2">
      <c r="A244" s="31"/>
      <c r="B244" s="30"/>
      <c r="C244" s="34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1:32" x14ac:dyDescent="0.2">
      <c r="A245" s="31"/>
      <c r="B245" s="30"/>
      <c r="C245" s="34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1:32" x14ac:dyDescent="0.2">
      <c r="A246" s="31"/>
      <c r="B246" s="30"/>
      <c r="C246" s="34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1:32" x14ac:dyDescent="0.2">
      <c r="A247" s="31"/>
      <c r="B247" s="30"/>
      <c r="C247" s="34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1:32" x14ac:dyDescent="0.2">
      <c r="A248" s="31"/>
      <c r="B248" s="30"/>
      <c r="C248" s="34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1:32" x14ac:dyDescent="0.2">
      <c r="A249" s="31"/>
      <c r="B249" s="30"/>
      <c r="C249" s="34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1:32" x14ac:dyDescent="0.2">
      <c r="A250" s="31"/>
      <c r="B250" s="30"/>
      <c r="C250" s="34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1:32" x14ac:dyDescent="0.2">
      <c r="A251" s="31"/>
      <c r="B251" s="30"/>
      <c r="C251" s="34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1:32" x14ac:dyDescent="0.2">
      <c r="A252" s="31"/>
      <c r="B252" s="30"/>
      <c r="C252" s="34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1:32" x14ac:dyDescent="0.2">
      <c r="A253" s="31"/>
      <c r="B253" s="30"/>
      <c r="C253" s="34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1:32" x14ac:dyDescent="0.2">
      <c r="A254" s="31"/>
      <c r="B254" s="30"/>
      <c r="C254" s="34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1:32" x14ac:dyDescent="0.2">
      <c r="A255" s="31"/>
      <c r="B255" s="30"/>
      <c r="C255" s="34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1:32" x14ac:dyDescent="0.2">
      <c r="A256" s="31"/>
      <c r="B256" s="30"/>
      <c r="C256" s="34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1:32" x14ac:dyDescent="0.2">
      <c r="A257" s="31"/>
      <c r="B257" s="30"/>
      <c r="C257" s="34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1:32" x14ac:dyDescent="0.2">
      <c r="A258" s="31"/>
      <c r="B258" s="30"/>
      <c r="C258" s="34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1:32" x14ac:dyDescent="0.2">
      <c r="A259" s="31"/>
      <c r="B259" s="30"/>
      <c r="C259" s="34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1:32" x14ac:dyDescent="0.2">
      <c r="A260" s="31"/>
      <c r="B260" s="30"/>
      <c r="C260" s="34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1:32" x14ac:dyDescent="0.2">
      <c r="A261" s="31"/>
      <c r="B261" s="30"/>
      <c r="C261" s="34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1:32" x14ac:dyDescent="0.2">
      <c r="A262" s="31"/>
      <c r="B262" s="30"/>
      <c r="C262" s="34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1:32" x14ac:dyDescent="0.2">
      <c r="A263" s="31"/>
      <c r="B263" s="30"/>
      <c r="C263" s="34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1:32" x14ac:dyDescent="0.2">
      <c r="A264" s="31"/>
      <c r="B264" s="30"/>
      <c r="C264" s="34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1:32" x14ac:dyDescent="0.2">
      <c r="A265" s="31"/>
      <c r="B265" s="30"/>
      <c r="C265" s="34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1:32" x14ac:dyDescent="0.2">
      <c r="A266" s="31"/>
      <c r="B266" s="30"/>
      <c r="C266" s="34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1:32" x14ac:dyDescent="0.2">
      <c r="A267" s="31"/>
      <c r="B267" s="30"/>
      <c r="C267" s="34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1:32" x14ac:dyDescent="0.2">
      <c r="A268" s="31"/>
      <c r="B268" s="30"/>
      <c r="C268" s="34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1:32" x14ac:dyDescent="0.2">
      <c r="A269" s="31"/>
      <c r="B269" s="30"/>
      <c r="C269" s="34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1:32" x14ac:dyDescent="0.2">
      <c r="A270" s="31"/>
      <c r="B270" s="30"/>
      <c r="C270" s="34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1:32" x14ac:dyDescent="0.2">
      <c r="A271" s="31"/>
      <c r="B271" s="30"/>
      <c r="C271" s="34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1:32" x14ac:dyDescent="0.2">
      <c r="A272" s="31"/>
      <c r="B272" s="30"/>
      <c r="C272" s="34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1:32" x14ac:dyDescent="0.2">
      <c r="A273" s="31"/>
      <c r="B273" s="30"/>
      <c r="C273" s="34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1:32" x14ac:dyDescent="0.2">
      <c r="A274" s="31"/>
      <c r="B274" s="30"/>
      <c r="C274" s="34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1:32" x14ac:dyDescent="0.2">
      <c r="A275" s="31"/>
      <c r="B275" s="30"/>
      <c r="C275" s="34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1:32" x14ac:dyDescent="0.2">
      <c r="A276" s="31"/>
      <c r="B276" s="30"/>
      <c r="C276" s="34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1:32" x14ac:dyDescent="0.2">
      <c r="A277" s="31"/>
      <c r="B277" s="30"/>
      <c r="C277" s="34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1:32" x14ac:dyDescent="0.2">
      <c r="A278" s="31"/>
      <c r="B278" s="30"/>
      <c r="C278" s="34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1:32" x14ac:dyDescent="0.2">
      <c r="A279" s="31"/>
      <c r="B279" s="30"/>
      <c r="C279" s="34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1:32" x14ac:dyDescent="0.2">
      <c r="A280" s="31"/>
      <c r="B280" s="30"/>
      <c r="C280" s="34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1:32" x14ac:dyDescent="0.2">
      <c r="A281" s="31"/>
      <c r="B281" s="30"/>
      <c r="C281" s="34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1:32" x14ac:dyDescent="0.2">
      <c r="A282" s="31"/>
      <c r="B282" s="30"/>
      <c r="C282" s="34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1:32" x14ac:dyDescent="0.2">
      <c r="A283" s="31"/>
      <c r="B283" s="30"/>
      <c r="C283" s="34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1:32" x14ac:dyDescent="0.2">
      <c r="A284" s="31"/>
      <c r="B284" s="30"/>
      <c r="C284" s="34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1:32" x14ac:dyDescent="0.2">
      <c r="A285" s="31"/>
      <c r="B285" s="30"/>
      <c r="C285" s="34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1:32" x14ac:dyDescent="0.2">
      <c r="A286" s="31"/>
      <c r="B286" s="30"/>
      <c r="C286" s="34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1:32" x14ac:dyDescent="0.2">
      <c r="A287" s="31"/>
      <c r="B287" s="30"/>
      <c r="C287" s="34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1:32" x14ac:dyDescent="0.2">
      <c r="A288" s="31"/>
      <c r="B288" s="30"/>
      <c r="C288" s="34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1:32" x14ac:dyDescent="0.2">
      <c r="A289" s="31"/>
      <c r="B289" s="30"/>
      <c r="C289" s="34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1:32" x14ac:dyDescent="0.2">
      <c r="A290" s="31"/>
      <c r="B290" s="30"/>
      <c r="C290" s="34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1:32" x14ac:dyDescent="0.2">
      <c r="A291" s="31"/>
      <c r="B291" s="30"/>
      <c r="C291" s="34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1:32" x14ac:dyDescent="0.2">
      <c r="A292" s="31"/>
      <c r="B292" s="30"/>
      <c r="C292" s="34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1:32" x14ac:dyDescent="0.2">
      <c r="A293" s="31"/>
      <c r="B293" s="30"/>
      <c r="C293" s="34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:32" x14ac:dyDescent="0.2">
      <c r="A294" s="31"/>
      <c r="B294" s="30"/>
      <c r="C294" s="34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1:32" x14ac:dyDescent="0.2">
      <c r="A295" s="31"/>
      <c r="B295" s="30"/>
      <c r="C295" s="34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1:32" x14ac:dyDescent="0.2">
      <c r="A296" s="31"/>
      <c r="B296" s="30"/>
      <c r="C296" s="34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1:32" x14ac:dyDescent="0.2">
      <c r="A297" s="31"/>
      <c r="B297" s="30"/>
      <c r="C297" s="34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1:32" x14ac:dyDescent="0.2">
      <c r="A298" s="31"/>
      <c r="B298" s="30"/>
      <c r="C298" s="34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1:32" x14ac:dyDescent="0.2">
      <c r="A299" s="31"/>
      <c r="B299" s="30"/>
      <c r="C299" s="34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1:32" x14ac:dyDescent="0.2">
      <c r="A300" s="31"/>
      <c r="B300" s="30"/>
      <c r="C300" s="34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1:32" x14ac:dyDescent="0.2">
      <c r="A301" s="31"/>
      <c r="B301" s="30"/>
      <c r="C301" s="34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1:32" x14ac:dyDescent="0.2">
      <c r="A302" s="31"/>
      <c r="B302" s="30"/>
      <c r="C302" s="34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1:32" x14ac:dyDescent="0.2">
      <c r="A303" s="31"/>
      <c r="B303" s="30"/>
      <c r="C303" s="34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1:32" x14ac:dyDescent="0.2">
      <c r="A304" s="31"/>
      <c r="B304" s="30"/>
      <c r="C304" s="34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1:32" x14ac:dyDescent="0.2">
      <c r="A305" s="31"/>
      <c r="B305" s="30"/>
      <c r="C305" s="34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1:32" x14ac:dyDescent="0.2">
      <c r="A306" s="31"/>
      <c r="B306" s="30"/>
      <c r="C306" s="34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1:32" x14ac:dyDescent="0.2">
      <c r="A307" s="31"/>
      <c r="B307" s="30"/>
      <c r="C307" s="34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1:32" x14ac:dyDescent="0.2">
      <c r="A308" s="31"/>
      <c r="B308" s="30"/>
      <c r="C308" s="34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1:32" x14ac:dyDescent="0.2">
      <c r="A309" s="31"/>
      <c r="B309" s="30"/>
      <c r="C309" s="34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1:32" x14ac:dyDescent="0.2">
      <c r="A310" s="31"/>
      <c r="B310" s="30"/>
      <c r="C310" s="34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1:32" x14ac:dyDescent="0.2">
      <c r="A311" s="31"/>
      <c r="B311" s="30"/>
      <c r="C311" s="34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1:32" x14ac:dyDescent="0.2">
      <c r="A312" s="31"/>
      <c r="B312" s="30"/>
      <c r="C312" s="34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:32" x14ac:dyDescent="0.2">
      <c r="A313" s="31"/>
      <c r="B313" s="30"/>
      <c r="C313" s="34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1:32" x14ac:dyDescent="0.2">
      <c r="A314" s="31"/>
      <c r="B314" s="30"/>
      <c r="C314" s="34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1:32" x14ac:dyDescent="0.2">
      <c r="A315" s="31"/>
      <c r="B315" s="30"/>
      <c r="C315" s="34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1:32" x14ac:dyDescent="0.2">
      <c r="A316" s="31"/>
      <c r="B316" s="30"/>
      <c r="C316" s="34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1:32" x14ac:dyDescent="0.2">
      <c r="A317" s="31"/>
      <c r="B317" s="30"/>
      <c r="C317" s="34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:32" x14ac:dyDescent="0.2">
      <c r="A318" s="31"/>
      <c r="B318" s="30"/>
      <c r="C318" s="34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1:32" x14ac:dyDescent="0.2">
      <c r="A319" s="31"/>
      <c r="B319" s="30"/>
      <c r="C319" s="34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1:32" x14ac:dyDescent="0.2">
      <c r="A320" s="31"/>
      <c r="B320" s="30"/>
      <c r="C320" s="34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:32" x14ac:dyDescent="0.2">
      <c r="A321" s="31"/>
      <c r="B321" s="30"/>
      <c r="C321" s="34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1:32" x14ac:dyDescent="0.2">
      <c r="A322" s="31"/>
      <c r="B322" s="30"/>
      <c r="C322" s="34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1:32" x14ac:dyDescent="0.2">
      <c r="A323" s="31"/>
      <c r="B323" s="30"/>
      <c r="C323" s="34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:32" x14ac:dyDescent="0.2">
      <c r="A324" s="31"/>
      <c r="B324" s="30"/>
      <c r="C324" s="34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1:32" x14ac:dyDescent="0.2">
      <c r="A325" s="31"/>
      <c r="B325" s="30"/>
      <c r="C325" s="34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1:32" x14ac:dyDescent="0.2">
      <c r="A326" s="31"/>
      <c r="B326" s="30"/>
      <c r="C326" s="34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:32" x14ac:dyDescent="0.2">
      <c r="A327" s="31"/>
      <c r="B327" s="30"/>
      <c r="C327" s="34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:32" x14ac:dyDescent="0.2">
      <c r="A328" s="31"/>
      <c r="B328" s="30"/>
      <c r="C328" s="34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1:32" x14ac:dyDescent="0.2">
      <c r="A329" s="31"/>
      <c r="B329" s="30"/>
      <c r="C329" s="34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1:32" x14ac:dyDescent="0.2">
      <c r="A330" s="31"/>
      <c r="B330" s="30"/>
      <c r="C330" s="34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:32" x14ac:dyDescent="0.2">
      <c r="A331" s="31"/>
      <c r="B331" s="30"/>
      <c r="C331" s="34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1:32" x14ac:dyDescent="0.2">
      <c r="A332" s="31"/>
      <c r="B332" s="30"/>
      <c r="C332" s="34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:32" x14ac:dyDescent="0.2">
      <c r="A333" s="31"/>
      <c r="B333" s="30"/>
      <c r="C333" s="34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1:32" x14ac:dyDescent="0.2">
      <c r="A334" s="31"/>
      <c r="B334" s="30"/>
      <c r="C334" s="34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:32" x14ac:dyDescent="0.2">
      <c r="A335" s="31"/>
      <c r="B335" s="30"/>
      <c r="C335" s="34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1:32" x14ac:dyDescent="0.2">
      <c r="A336" s="31"/>
      <c r="B336" s="30"/>
      <c r="C336" s="34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1:32" x14ac:dyDescent="0.2">
      <c r="A337" s="31"/>
      <c r="B337" s="30"/>
      <c r="C337" s="34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1:32" x14ac:dyDescent="0.2">
      <c r="A338" s="31"/>
      <c r="B338" s="30"/>
      <c r="C338" s="34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1:32" x14ac:dyDescent="0.2">
      <c r="A339" s="31"/>
      <c r="B339" s="30"/>
      <c r="C339" s="34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:32" x14ac:dyDescent="0.2">
      <c r="A340" s="31"/>
      <c r="B340" s="30"/>
      <c r="C340" s="34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:32" x14ac:dyDescent="0.2">
      <c r="A341" s="31"/>
      <c r="B341" s="30"/>
      <c r="C341" s="34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1:32" x14ac:dyDescent="0.2">
      <c r="A342" s="31"/>
      <c r="B342" s="30"/>
      <c r="C342" s="34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1:32" x14ac:dyDescent="0.2">
      <c r="A343" s="31"/>
      <c r="B343" s="30"/>
      <c r="C343" s="34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1:32" x14ac:dyDescent="0.2">
      <c r="A344" s="31"/>
      <c r="B344" s="30"/>
      <c r="C344" s="34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1:32" x14ac:dyDescent="0.2">
      <c r="A345" s="31"/>
      <c r="B345" s="30"/>
      <c r="C345" s="34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:32" x14ac:dyDescent="0.2">
      <c r="A346" s="31"/>
      <c r="B346" s="30"/>
      <c r="C346" s="34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:32" x14ac:dyDescent="0.2">
      <c r="A347" s="31"/>
      <c r="B347" s="30"/>
      <c r="C347" s="34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:32" x14ac:dyDescent="0.2">
      <c r="A348" s="31"/>
      <c r="B348" s="30"/>
      <c r="C348" s="34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1:32" x14ac:dyDescent="0.2">
      <c r="A349" s="31"/>
      <c r="B349" s="30"/>
      <c r="C349" s="34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1:32" x14ac:dyDescent="0.2">
      <c r="A350" s="31"/>
      <c r="B350" s="30"/>
      <c r="C350" s="34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1:32" x14ac:dyDescent="0.2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</row>
    <row r="352" spans="1:32" x14ac:dyDescent="0.2">
      <c r="A352" s="31"/>
      <c r="B352" s="30"/>
      <c r="C352" s="34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1:32" x14ac:dyDescent="0.2">
      <c r="A353" s="31"/>
      <c r="B353" s="30"/>
      <c r="C353" s="34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1:32" x14ac:dyDescent="0.2">
      <c r="A354" s="31"/>
      <c r="B354" s="30"/>
      <c r="C354" s="34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1:32" x14ac:dyDescent="0.2">
      <c r="A355" s="31"/>
      <c r="B355" s="30"/>
      <c r="C355" s="34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1:32" x14ac:dyDescent="0.2">
      <c r="A356" s="31"/>
      <c r="B356" s="30"/>
      <c r="C356" s="34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1:32" x14ac:dyDescent="0.2">
      <c r="A357" s="31"/>
      <c r="B357" s="30"/>
      <c r="C357" s="34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1:32" x14ac:dyDescent="0.2">
      <c r="A358" s="31"/>
      <c r="B358" s="30"/>
      <c r="C358" s="34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1:32" x14ac:dyDescent="0.2">
      <c r="A359" s="31"/>
      <c r="B359" s="30"/>
      <c r="C359" s="34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1:32" x14ac:dyDescent="0.2">
      <c r="A360" s="31"/>
      <c r="B360" s="30"/>
      <c r="C360" s="34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1:32" x14ac:dyDescent="0.2">
      <c r="A361" s="31"/>
      <c r="B361" s="30"/>
      <c r="C361" s="34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1:32" x14ac:dyDescent="0.2">
      <c r="A362" s="31"/>
      <c r="B362" s="30"/>
      <c r="C362" s="34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1:32" x14ac:dyDescent="0.2">
      <c r="A363" s="31"/>
      <c r="B363" s="30"/>
      <c r="C363" s="34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1:32" x14ac:dyDescent="0.2">
      <c r="A364" s="31"/>
      <c r="B364" s="30"/>
      <c r="C364" s="34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1:32" x14ac:dyDescent="0.2">
      <c r="A365" s="31"/>
      <c r="B365" s="30"/>
      <c r="C365" s="34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1:32" x14ac:dyDescent="0.2">
      <c r="A366" s="31"/>
      <c r="B366" s="30"/>
      <c r="C366" s="34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1:32" x14ac:dyDescent="0.2">
      <c r="A367" s="31"/>
      <c r="B367" s="30"/>
      <c r="C367" s="34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1:32" x14ac:dyDescent="0.2">
      <c r="A368" s="31"/>
      <c r="B368" s="30"/>
      <c r="C368" s="34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1:32" x14ac:dyDescent="0.2">
      <c r="A369" s="31"/>
      <c r="B369" s="30"/>
      <c r="C369" s="34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1:32" x14ac:dyDescent="0.2">
      <c r="A370" s="31"/>
      <c r="B370" s="30"/>
      <c r="C370" s="34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1:32" x14ac:dyDescent="0.2">
      <c r="A371" s="31"/>
      <c r="B371" s="30"/>
      <c r="C371" s="34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1:32" x14ac:dyDescent="0.2">
      <c r="A372" s="31"/>
      <c r="B372" s="30"/>
      <c r="C372" s="34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1:32" x14ac:dyDescent="0.2">
      <c r="A373" s="31"/>
      <c r="B373" s="30"/>
      <c r="C373" s="34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1:32" x14ac:dyDescent="0.2">
      <c r="A374" s="31"/>
      <c r="B374" s="30"/>
      <c r="C374" s="34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1:32" x14ac:dyDescent="0.2">
      <c r="A375" s="31"/>
      <c r="B375" s="30"/>
      <c r="C375" s="34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1:32" x14ac:dyDescent="0.2">
      <c r="A376" s="31"/>
      <c r="B376" s="30"/>
      <c r="C376" s="34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1:32" x14ac:dyDescent="0.2">
      <c r="A377" s="31"/>
      <c r="B377" s="30"/>
      <c r="C377" s="34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1:32" x14ac:dyDescent="0.2">
      <c r="A378" s="31"/>
      <c r="B378" s="30"/>
      <c r="C378" s="34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1:32" x14ac:dyDescent="0.2">
      <c r="A379" s="31"/>
      <c r="B379" s="30"/>
      <c r="C379" s="34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1:32" x14ac:dyDescent="0.2">
      <c r="A380" s="31"/>
      <c r="B380" s="30"/>
      <c r="C380" s="34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1:32" x14ac:dyDescent="0.2">
      <c r="A381" s="31"/>
      <c r="B381" s="30"/>
      <c r="C381" s="34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1:32" x14ac:dyDescent="0.2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</row>
    <row r="383" spans="1:32" x14ac:dyDescent="0.2">
      <c r="A383" s="31"/>
      <c r="B383" s="30"/>
      <c r="C383" s="36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1:32" x14ac:dyDescent="0.2">
      <c r="A384" s="31"/>
      <c r="B384" s="30"/>
      <c r="C384" s="36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1:32" x14ac:dyDescent="0.2">
      <c r="A385" s="31"/>
      <c r="B385" s="30"/>
      <c r="C385" s="36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1:32" x14ac:dyDescent="0.2">
      <c r="A386" s="31"/>
      <c r="B386" s="30"/>
      <c r="C386" s="36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1:32" x14ac:dyDescent="0.2">
      <c r="A387" s="31"/>
      <c r="B387" s="30"/>
      <c r="C387" s="36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1:32" x14ac:dyDescent="0.2">
      <c r="A388" s="31"/>
      <c r="B388" s="30"/>
      <c r="C388" s="36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1:32" x14ac:dyDescent="0.2">
      <c r="A389" s="31"/>
      <c r="B389" s="30"/>
      <c r="C389" s="36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1:32" x14ac:dyDescent="0.2">
      <c r="A390" s="31"/>
      <c r="B390" s="30"/>
      <c r="C390" s="36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1:32" x14ac:dyDescent="0.2">
      <c r="A391" s="31"/>
      <c r="B391" s="30"/>
      <c r="C391" s="36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1:32" x14ac:dyDescent="0.2">
      <c r="A392" s="31"/>
      <c r="B392" s="30"/>
      <c r="C392" s="36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1:32" x14ac:dyDescent="0.2">
      <c r="A393" s="31"/>
      <c r="B393" s="30"/>
      <c r="C393" s="36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1:32" x14ac:dyDescent="0.2">
      <c r="A394" s="31"/>
      <c r="B394" s="30"/>
      <c r="C394" s="36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1:32" x14ac:dyDescent="0.2">
      <c r="A395" s="31"/>
      <c r="B395" s="30"/>
      <c r="C395" s="36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1:32" x14ac:dyDescent="0.2">
      <c r="A396" s="31"/>
      <c r="B396" s="30"/>
      <c r="C396" s="36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1:32" x14ac:dyDescent="0.2">
      <c r="A397" s="31"/>
      <c r="B397" s="30"/>
      <c r="C397" s="36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1:32" x14ac:dyDescent="0.2">
      <c r="A398" s="31"/>
      <c r="B398" s="30"/>
      <c r="C398" s="36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1:32" x14ac:dyDescent="0.2">
      <c r="A399" s="31"/>
      <c r="B399" s="30"/>
      <c r="C399" s="36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1:32" x14ac:dyDescent="0.2">
      <c r="A400" s="31"/>
      <c r="B400" s="30"/>
      <c r="C400" s="36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1:32" x14ac:dyDescent="0.2">
      <c r="A401" s="31"/>
      <c r="B401" s="30"/>
      <c r="C401" s="36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1:32" x14ac:dyDescent="0.2">
      <c r="A402" s="31"/>
      <c r="B402" s="30"/>
      <c r="C402" s="36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1:32" x14ac:dyDescent="0.2">
      <c r="A403" s="31"/>
      <c r="B403" s="30"/>
      <c r="C403" s="36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1:32" x14ac:dyDescent="0.2">
      <c r="A404" s="31"/>
      <c r="B404" s="30"/>
      <c r="C404" s="36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1:32" x14ac:dyDescent="0.2">
      <c r="A405" s="31"/>
      <c r="B405" s="30"/>
      <c r="C405" s="36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1:32" x14ac:dyDescent="0.2">
      <c r="A406" s="31"/>
      <c r="B406" s="30"/>
      <c r="C406" s="36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1:32" x14ac:dyDescent="0.2">
      <c r="A407" s="31"/>
      <c r="B407" s="30"/>
      <c r="C407" s="36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1:32" x14ac:dyDescent="0.2">
      <c r="A408" s="31"/>
      <c r="B408" s="30"/>
      <c r="C408" s="36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1:32" x14ac:dyDescent="0.2">
      <c r="A409" s="31"/>
      <c r="B409" s="30"/>
      <c r="C409" s="36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1:32" x14ac:dyDescent="0.2">
      <c r="A410" s="31"/>
      <c r="B410" s="30"/>
      <c r="C410" s="36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1:32" x14ac:dyDescent="0.2">
      <c r="A411" s="31"/>
      <c r="B411" s="30"/>
      <c r="C411" s="36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1:32" x14ac:dyDescent="0.2">
      <c r="A412" s="31"/>
      <c r="B412" s="30"/>
      <c r="C412" s="36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1:32" x14ac:dyDescent="0.2">
      <c r="A413" s="31"/>
      <c r="B413" s="30"/>
      <c r="C413" s="36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1:32" x14ac:dyDescent="0.2">
      <c r="A414" s="31"/>
      <c r="B414" s="30"/>
      <c r="C414" s="36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1:32" x14ac:dyDescent="0.2">
      <c r="A415" s="31"/>
      <c r="B415" s="30"/>
      <c r="C415" s="36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1:32" x14ac:dyDescent="0.2">
      <c r="A416" s="31"/>
      <c r="B416" s="30"/>
      <c r="C416" s="36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1:32" x14ac:dyDescent="0.2">
      <c r="A417" s="31"/>
      <c r="B417" s="30"/>
      <c r="C417" s="36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1:32" x14ac:dyDescent="0.2">
      <c r="A418" s="31"/>
      <c r="B418" s="30"/>
      <c r="C418" s="36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1:32" x14ac:dyDescent="0.2">
      <c r="A419" s="31"/>
      <c r="B419" s="30"/>
      <c r="C419" s="36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1:32" x14ac:dyDescent="0.2">
      <c r="A420" s="31"/>
      <c r="B420" s="30"/>
      <c r="C420" s="36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1:32" x14ac:dyDescent="0.2">
      <c r="A421" s="31"/>
      <c r="B421" s="30"/>
      <c r="C421" s="36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1:32" x14ac:dyDescent="0.2">
      <c r="A422" s="31"/>
      <c r="B422" s="30"/>
      <c r="C422" s="36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1:32" x14ac:dyDescent="0.2">
      <c r="A423" s="31"/>
      <c r="B423" s="30"/>
      <c r="C423" s="36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1:32" x14ac:dyDescent="0.2">
      <c r="A424" s="31"/>
      <c r="B424" s="30"/>
      <c r="C424" s="36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1:32" x14ac:dyDescent="0.2">
      <c r="A425" s="31"/>
      <c r="B425" s="30"/>
      <c r="C425" s="36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1:32" x14ac:dyDescent="0.2">
      <c r="A426" s="31"/>
      <c r="B426" s="30"/>
      <c r="C426" s="36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1:32" x14ac:dyDescent="0.2">
      <c r="A427" s="31"/>
      <c r="B427" s="30"/>
      <c r="C427" s="36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1:32" x14ac:dyDescent="0.2">
      <c r="A428" s="31"/>
      <c r="B428" s="31"/>
      <c r="C428" s="36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1:32" x14ac:dyDescent="0.2">
      <c r="A429" s="31"/>
      <c r="B429" s="31"/>
      <c r="C429" s="36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1:32" x14ac:dyDescent="0.2">
      <c r="A430" s="31"/>
      <c r="B430" s="31"/>
      <c r="C430" s="36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1:32" x14ac:dyDescent="0.2">
      <c r="A431" s="31"/>
      <c r="B431" s="31"/>
      <c r="C431" s="36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1:32" x14ac:dyDescent="0.2">
      <c r="A432" s="31"/>
      <c r="B432" s="31"/>
      <c r="C432" s="36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1:32" x14ac:dyDescent="0.2">
      <c r="A433" s="31"/>
      <c r="B433" s="31"/>
      <c r="C433" s="36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1:32" x14ac:dyDescent="0.2">
      <c r="A434" s="31"/>
      <c r="B434" s="31"/>
      <c r="C434" s="36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1:32" x14ac:dyDescent="0.2">
      <c r="A435" s="31"/>
      <c r="B435" s="31"/>
      <c r="C435" s="36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1:32" x14ac:dyDescent="0.2">
      <c r="A436" s="31"/>
      <c r="B436" s="31"/>
      <c r="C436" s="36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1:32" x14ac:dyDescent="0.2">
      <c r="A437" s="31"/>
      <c r="B437" s="31"/>
      <c r="C437" s="36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1:32" x14ac:dyDescent="0.2">
      <c r="A438" s="31"/>
      <c r="B438" s="31"/>
      <c r="C438" s="36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1:32" x14ac:dyDescent="0.2">
      <c r="A439" s="31"/>
      <c r="B439" s="31"/>
      <c r="C439" s="36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1:32" x14ac:dyDescent="0.2">
      <c r="A440" s="31"/>
      <c r="B440" s="31"/>
      <c r="C440" s="36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1:32" x14ac:dyDescent="0.2">
      <c r="A441" s="31"/>
      <c r="B441" s="31"/>
      <c r="C441" s="36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1:32" x14ac:dyDescent="0.2">
      <c r="A442" s="31"/>
      <c r="B442" s="31"/>
      <c r="C442" s="36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1:32" x14ac:dyDescent="0.2">
      <c r="A443" s="31"/>
      <c r="B443" s="31"/>
      <c r="C443" s="36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1:32" x14ac:dyDescent="0.2">
      <c r="A444" s="31"/>
      <c r="B444" s="31"/>
      <c r="C444" s="36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1:32" x14ac:dyDescent="0.2">
      <c r="A445" s="31"/>
      <c r="B445" s="31"/>
      <c r="C445" s="36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1:32" x14ac:dyDescent="0.2">
      <c r="A446" s="31"/>
      <c r="B446" s="31"/>
      <c r="C446" s="36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1:32" x14ac:dyDescent="0.2">
      <c r="A447" s="31"/>
      <c r="B447" s="31"/>
      <c r="C447" s="36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1:32" x14ac:dyDescent="0.2">
      <c r="A448" s="31"/>
      <c r="B448" s="31"/>
      <c r="C448" s="36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1:32" x14ac:dyDescent="0.2">
      <c r="A449" s="31"/>
      <c r="B449" s="31"/>
      <c r="C449" s="36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1:32" x14ac:dyDescent="0.2">
      <c r="A450" s="31"/>
      <c r="B450" s="31"/>
      <c r="C450" s="36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1:32" x14ac:dyDescent="0.2">
      <c r="A451" s="31"/>
      <c r="B451" s="31"/>
      <c r="C451" s="36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1:32" x14ac:dyDescent="0.2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  <c r="AE452" s="101"/>
      <c r="AF452" s="101"/>
    </row>
    <row r="453" spans="1:32" x14ac:dyDescent="0.2">
      <c r="A453" s="31"/>
      <c r="B453" s="31"/>
      <c r="C453" s="36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1:32" x14ac:dyDescent="0.2">
      <c r="A454" s="31"/>
      <c r="B454" s="31"/>
      <c r="C454" s="36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1:32" x14ac:dyDescent="0.2">
      <c r="A455" s="31"/>
      <c r="B455" s="31"/>
      <c r="C455" s="36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1:32" x14ac:dyDescent="0.2">
      <c r="A456" s="31"/>
      <c r="B456" s="31"/>
      <c r="C456" s="36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1:32" x14ac:dyDescent="0.2">
      <c r="A457" s="31"/>
      <c r="B457" s="31"/>
      <c r="C457" s="36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1:32" x14ac:dyDescent="0.2">
      <c r="A458" s="31"/>
      <c r="B458" s="31"/>
      <c r="C458" s="36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1:32" x14ac:dyDescent="0.2">
      <c r="A459" s="31"/>
      <c r="B459" s="31"/>
      <c r="C459" s="36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1:32" x14ac:dyDescent="0.2">
      <c r="A460" s="31"/>
      <c r="B460" s="31"/>
      <c r="C460" s="36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1:32" x14ac:dyDescent="0.2">
      <c r="A461" s="31"/>
      <c r="B461" s="31"/>
      <c r="C461" s="36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1:32" x14ac:dyDescent="0.2">
      <c r="A462" s="31"/>
      <c r="B462" s="31"/>
      <c r="C462" s="36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1:32" x14ac:dyDescent="0.2">
      <c r="A463" s="31"/>
      <c r="B463" s="31"/>
      <c r="C463" s="36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1:32" x14ac:dyDescent="0.2">
      <c r="A464" s="31"/>
      <c r="B464" s="31"/>
      <c r="C464" s="36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1:32" x14ac:dyDescent="0.2">
      <c r="A465" s="31"/>
      <c r="B465" s="31"/>
      <c r="C465" s="36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1:32" x14ac:dyDescent="0.2">
      <c r="A466" s="31"/>
      <c r="B466" s="31"/>
      <c r="C466" s="36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1:32" x14ac:dyDescent="0.2">
      <c r="A467" s="31"/>
      <c r="B467" s="31"/>
      <c r="C467" s="36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1:32" x14ac:dyDescent="0.2">
      <c r="A468" s="31"/>
      <c r="B468" s="31"/>
      <c r="C468" s="36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1:32" x14ac:dyDescent="0.2">
      <c r="A469" s="31"/>
      <c r="B469" s="31"/>
      <c r="C469" s="36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1:32" x14ac:dyDescent="0.2">
      <c r="A470" s="31"/>
      <c r="B470" s="31"/>
      <c r="C470" s="36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1:32" x14ac:dyDescent="0.2">
      <c r="A471" s="31"/>
      <c r="B471" s="31"/>
      <c r="C471" s="36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1:32" x14ac:dyDescent="0.2">
      <c r="A472" s="31"/>
      <c r="B472" s="31"/>
      <c r="C472" s="36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1:32" x14ac:dyDescent="0.2">
      <c r="A473" s="31"/>
      <c r="B473" s="31"/>
      <c r="C473" s="36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1:32" x14ac:dyDescent="0.2">
      <c r="A474" s="31"/>
      <c r="B474" s="31"/>
      <c r="C474" s="36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1:32" x14ac:dyDescent="0.2">
      <c r="A475" s="31"/>
      <c r="B475" s="31"/>
      <c r="C475" s="36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1:32" x14ac:dyDescent="0.2">
      <c r="A476" s="31"/>
      <c r="B476" s="31"/>
      <c r="C476" s="36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1:32" x14ac:dyDescent="0.2">
      <c r="A477" s="31"/>
      <c r="B477" s="31"/>
      <c r="C477" s="36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1:32" x14ac:dyDescent="0.2">
      <c r="A478" s="31"/>
      <c r="B478" s="31"/>
      <c r="C478" s="36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1:32" x14ac:dyDescent="0.2">
      <c r="A479" s="31"/>
      <c r="B479" s="31"/>
      <c r="C479" s="36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1:32" x14ac:dyDescent="0.2">
      <c r="A480" s="31"/>
      <c r="B480" s="31"/>
      <c r="C480" s="34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1:32" x14ac:dyDescent="0.2">
      <c r="A481" s="31"/>
      <c r="B481" s="31"/>
      <c r="C481" s="34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1:32" x14ac:dyDescent="0.2">
      <c r="A482" s="31"/>
      <c r="B482" s="31"/>
      <c r="C482" s="34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1:32" x14ac:dyDescent="0.2">
      <c r="A483" s="31"/>
      <c r="B483" s="31"/>
      <c r="C483" s="34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1:32" x14ac:dyDescent="0.2">
      <c r="A484" s="31"/>
      <c r="B484" s="31"/>
      <c r="C484" s="34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1:32" x14ac:dyDescent="0.2">
      <c r="A485" s="31"/>
      <c r="B485" s="31"/>
      <c r="C485" s="34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1:32" x14ac:dyDescent="0.2">
      <c r="A486" s="31"/>
      <c r="B486" s="31"/>
      <c r="C486" s="34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1:32" x14ac:dyDescent="0.2">
      <c r="A487" s="31"/>
      <c r="B487" s="31"/>
      <c r="C487" s="34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1:32" x14ac:dyDescent="0.2">
      <c r="A488" s="31"/>
      <c r="B488" s="31"/>
      <c r="C488" s="34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1:32" x14ac:dyDescent="0.2">
      <c r="A489" s="31"/>
      <c r="B489" s="31"/>
      <c r="C489" s="34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1:32" x14ac:dyDescent="0.2">
      <c r="A490" s="31"/>
      <c r="B490" s="31"/>
      <c r="C490" s="34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1:32" x14ac:dyDescent="0.2">
      <c r="A491" s="31"/>
      <c r="B491" s="31"/>
      <c r="C491" s="34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1:32" x14ac:dyDescent="0.2">
      <c r="A492" s="31"/>
      <c r="B492" s="31"/>
      <c r="C492" s="34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1:32" x14ac:dyDescent="0.2">
      <c r="A493" s="31"/>
      <c r="B493" s="31"/>
      <c r="C493" s="34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1:32" x14ac:dyDescent="0.2">
      <c r="A494" s="31"/>
      <c r="B494" s="31"/>
      <c r="C494" s="34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1:32" x14ac:dyDescent="0.2">
      <c r="A495" s="31"/>
      <c r="B495" s="31"/>
      <c r="C495" s="34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1:32" x14ac:dyDescent="0.2">
      <c r="A496" s="31"/>
      <c r="B496" s="31"/>
      <c r="C496" s="34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1:32" x14ac:dyDescent="0.2">
      <c r="A497" s="31"/>
      <c r="B497" s="31"/>
      <c r="C497" s="34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1:32" x14ac:dyDescent="0.2">
      <c r="A498" s="31"/>
      <c r="B498" s="31"/>
      <c r="C498" s="34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1:32" x14ac:dyDescent="0.2">
      <c r="A499" s="31"/>
      <c r="B499" s="31"/>
      <c r="C499" s="34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1:32" x14ac:dyDescent="0.2">
      <c r="A500" s="31"/>
      <c r="B500" s="31"/>
      <c r="C500" s="34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1:32" x14ac:dyDescent="0.2">
      <c r="A501" s="31"/>
      <c r="B501" s="31"/>
      <c r="C501" s="34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1:32" x14ac:dyDescent="0.2">
      <c r="A502" s="31"/>
      <c r="B502" s="31"/>
      <c r="C502" s="34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1:32" x14ac:dyDescent="0.2">
      <c r="A503" s="31"/>
      <c r="B503" s="31"/>
      <c r="C503" s="34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1:32" x14ac:dyDescent="0.2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  <c r="AC504" s="101"/>
      <c r="AD504" s="101"/>
      <c r="AE504" s="101"/>
      <c r="AF504" s="101"/>
    </row>
    <row r="505" spans="1:32" x14ac:dyDescent="0.2">
      <c r="A505" s="31"/>
      <c r="B505" s="31"/>
      <c r="C505" s="36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1:32" x14ac:dyDescent="0.2">
      <c r="A506" s="31"/>
      <c r="B506" s="31"/>
      <c r="C506" s="36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1:32" x14ac:dyDescent="0.2">
      <c r="A507" s="31"/>
      <c r="B507" s="31"/>
      <c r="C507" s="36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1:32" x14ac:dyDescent="0.2">
      <c r="A508" s="31"/>
      <c r="B508" s="31"/>
      <c r="C508" s="36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1:32" x14ac:dyDescent="0.2">
      <c r="A509" s="31"/>
      <c r="B509" s="31"/>
      <c r="C509" s="36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1:32" x14ac:dyDescent="0.2">
      <c r="A510" s="31"/>
      <c r="B510" s="31"/>
      <c r="C510" s="36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1:32" x14ac:dyDescent="0.2">
      <c r="A511" s="31"/>
      <c r="B511" s="31"/>
      <c r="C511" s="36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1:32" x14ac:dyDescent="0.2">
      <c r="A512" s="31"/>
      <c r="B512" s="31"/>
      <c r="C512" s="36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1:32" x14ac:dyDescent="0.2">
      <c r="A513" s="31"/>
      <c r="B513" s="31"/>
      <c r="C513" s="36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1:32" x14ac:dyDescent="0.2">
      <c r="A514" s="31"/>
      <c r="B514" s="31"/>
      <c r="C514" s="36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1:32" x14ac:dyDescent="0.2">
      <c r="A515" s="31"/>
      <c r="B515" s="31"/>
      <c r="C515" s="36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1:32" x14ac:dyDescent="0.2">
      <c r="A516" s="31"/>
      <c r="B516" s="31"/>
      <c r="C516" s="36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1:32" x14ac:dyDescent="0.2">
      <c r="A517" s="31"/>
      <c r="B517" s="31"/>
      <c r="C517" s="36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1:32" x14ac:dyDescent="0.2">
      <c r="A518" s="31"/>
      <c r="B518" s="31"/>
      <c r="C518" s="36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1:32" x14ac:dyDescent="0.2">
      <c r="A519" s="31"/>
      <c r="B519" s="31"/>
      <c r="C519" s="36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1:32" x14ac:dyDescent="0.2">
      <c r="A520" s="31"/>
      <c r="B520" s="31"/>
      <c r="C520" s="36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1:32" x14ac:dyDescent="0.2">
      <c r="A521" s="31"/>
      <c r="B521" s="31"/>
      <c r="C521" s="36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1:32" x14ac:dyDescent="0.2">
      <c r="A522" s="31"/>
      <c r="B522" s="31"/>
      <c r="C522" s="36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1:32" x14ac:dyDescent="0.2">
      <c r="A523" s="31"/>
      <c r="B523" s="31"/>
      <c r="C523" s="36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1:32" x14ac:dyDescent="0.2">
      <c r="A524" s="31"/>
      <c r="B524" s="31"/>
      <c r="C524" s="36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1:32" x14ac:dyDescent="0.2">
      <c r="A525" s="31"/>
      <c r="B525" s="31"/>
      <c r="C525" s="36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1:32" x14ac:dyDescent="0.2">
      <c r="A526" s="31"/>
      <c r="B526" s="31"/>
      <c r="C526" s="36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1:32" x14ac:dyDescent="0.2">
      <c r="A527" s="31"/>
      <c r="B527" s="31"/>
      <c r="C527" s="36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1:32" x14ac:dyDescent="0.2">
      <c r="A528" s="31"/>
      <c r="B528" s="31"/>
      <c r="C528" s="36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1:32" x14ac:dyDescent="0.2">
      <c r="A529" s="31"/>
      <c r="B529" s="31"/>
      <c r="C529" s="36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1:32" x14ac:dyDescent="0.2">
      <c r="A530" s="31"/>
      <c r="B530" s="31"/>
      <c r="C530" s="36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1:32" x14ac:dyDescent="0.2">
      <c r="A531" s="31"/>
      <c r="B531" s="31"/>
      <c r="C531" s="36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1:32" x14ac:dyDescent="0.2">
      <c r="A532" s="31"/>
      <c r="B532" s="31"/>
      <c r="C532" s="36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1:32" x14ac:dyDescent="0.2">
      <c r="A533" s="31"/>
      <c r="B533" s="31"/>
      <c r="C533" s="36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1:32" x14ac:dyDescent="0.2">
      <c r="A534" s="31"/>
      <c r="B534" s="31"/>
      <c r="C534" s="36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1:32" x14ac:dyDescent="0.2">
      <c r="A535" s="31"/>
      <c r="B535" s="31"/>
      <c r="C535" s="36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1:32" x14ac:dyDescent="0.2">
      <c r="A536" s="31"/>
      <c r="B536" s="31"/>
      <c r="C536" s="36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1:32" x14ac:dyDescent="0.2">
      <c r="A537" s="31"/>
      <c r="B537" s="31"/>
      <c r="C537" s="36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1:32" x14ac:dyDescent="0.2">
      <c r="A538" s="31"/>
      <c r="B538" s="31"/>
      <c r="C538" s="36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1:32" x14ac:dyDescent="0.2">
      <c r="A539" s="31"/>
      <c r="B539" s="31"/>
      <c r="C539" s="36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1:32" x14ac:dyDescent="0.2">
      <c r="A540" s="31"/>
      <c r="B540" s="31"/>
      <c r="C540" s="36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1:32" x14ac:dyDescent="0.2">
      <c r="A541" s="31"/>
      <c r="B541" s="31"/>
      <c r="C541" s="36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1:32" x14ac:dyDescent="0.2">
      <c r="A542" s="31"/>
      <c r="B542" s="31"/>
      <c r="C542" s="36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1:32" x14ac:dyDescent="0.2">
      <c r="A543" s="31"/>
      <c r="B543" s="31"/>
      <c r="C543" s="36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1:32" x14ac:dyDescent="0.2">
      <c r="A544" s="31"/>
      <c r="B544" s="31"/>
      <c r="C544" s="36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1:32" x14ac:dyDescent="0.2">
      <c r="A545" s="31"/>
      <c r="B545" s="31"/>
      <c r="C545" s="36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1:32" x14ac:dyDescent="0.2">
      <c r="A546" s="31"/>
      <c r="B546" s="31"/>
      <c r="C546" s="36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1:32" x14ac:dyDescent="0.2">
      <c r="A547" s="31"/>
      <c r="B547" s="31"/>
      <c r="C547" s="36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1:32" x14ac:dyDescent="0.2">
      <c r="A548" s="31"/>
      <c r="B548" s="31"/>
      <c r="C548" s="36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1:32" x14ac:dyDescent="0.2">
      <c r="A549" s="31"/>
      <c r="B549" s="31"/>
      <c r="C549" s="36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1:32" x14ac:dyDescent="0.2">
      <c r="A550" s="31"/>
      <c r="B550" s="31"/>
      <c r="C550" s="36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1:32" x14ac:dyDescent="0.2">
      <c r="A551" s="31"/>
      <c r="B551" s="31"/>
      <c r="C551" s="36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1:32" x14ac:dyDescent="0.2">
      <c r="A552" s="31"/>
      <c r="B552" s="31"/>
      <c r="C552" s="36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1:32" x14ac:dyDescent="0.2">
      <c r="A553" s="31"/>
      <c r="B553" s="31"/>
      <c r="C553" s="36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1:32" x14ac:dyDescent="0.2">
      <c r="A554" s="31"/>
      <c r="B554" s="31"/>
      <c r="C554" s="36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1:32" x14ac:dyDescent="0.2">
      <c r="A555" s="31"/>
      <c r="B555" s="31"/>
      <c r="C555" s="36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1:32" x14ac:dyDescent="0.2">
      <c r="A556" s="31"/>
      <c r="B556" s="31"/>
      <c r="C556" s="36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1:32" x14ac:dyDescent="0.2">
      <c r="A557" s="31"/>
      <c r="B557" s="31"/>
      <c r="C557" s="36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1:32" x14ac:dyDescent="0.2">
      <c r="A558" s="31"/>
      <c r="B558" s="31"/>
      <c r="C558" s="36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1:32" x14ac:dyDescent="0.2">
      <c r="A559" s="31"/>
      <c r="B559" s="31"/>
      <c r="C559" s="36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1:32" x14ac:dyDescent="0.2">
      <c r="A560" s="31"/>
      <c r="B560" s="31"/>
      <c r="C560" s="36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1:32" x14ac:dyDescent="0.2">
      <c r="A561" s="31"/>
      <c r="B561" s="31"/>
      <c r="C561" s="36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1:32" x14ac:dyDescent="0.2">
      <c r="A562" s="31"/>
      <c r="B562" s="31"/>
      <c r="C562" s="36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1:32" x14ac:dyDescent="0.2">
      <c r="A563" s="31"/>
      <c r="B563" s="31"/>
      <c r="C563" s="36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1:32" x14ac:dyDescent="0.2">
      <c r="A564" s="31"/>
      <c r="B564" s="31"/>
      <c r="C564" s="36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1:32" x14ac:dyDescent="0.2">
      <c r="A565" s="31"/>
      <c r="B565" s="31"/>
      <c r="C565" s="36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1:32" x14ac:dyDescent="0.2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  <c r="AC566" s="101"/>
      <c r="AD566" s="101"/>
      <c r="AE566" s="101"/>
      <c r="AF566" s="101"/>
    </row>
    <row r="567" spans="1:32" x14ac:dyDescent="0.2">
      <c r="A567" s="31"/>
      <c r="B567" s="31"/>
      <c r="C567" s="36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1:32" x14ac:dyDescent="0.2">
      <c r="A568" s="31"/>
      <c r="B568" s="31"/>
      <c r="C568" s="36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1:32" x14ac:dyDescent="0.2">
      <c r="A569" s="31"/>
      <c r="B569" s="31"/>
      <c r="C569" s="36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1:32" x14ac:dyDescent="0.2">
      <c r="A570" s="31"/>
      <c r="B570" s="31"/>
      <c r="C570" s="36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1:32" x14ac:dyDescent="0.2">
      <c r="A571" s="31"/>
      <c r="B571" s="31"/>
      <c r="C571" s="36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1:32" x14ac:dyDescent="0.2">
      <c r="A572" s="31"/>
      <c r="B572" s="31"/>
      <c r="C572" s="36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1:32" x14ac:dyDescent="0.2">
      <c r="A573" s="31"/>
      <c r="B573" s="31"/>
      <c r="C573" s="36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1:32" x14ac:dyDescent="0.2">
      <c r="A574" s="31"/>
      <c r="B574" s="31"/>
      <c r="C574" s="36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1:32" x14ac:dyDescent="0.2">
      <c r="A575" s="31"/>
      <c r="B575" s="31"/>
      <c r="C575" s="36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1:32" x14ac:dyDescent="0.2">
      <c r="A576" s="31"/>
      <c r="B576" s="31"/>
      <c r="C576" s="36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  <row r="577" spans="1:32" x14ac:dyDescent="0.2">
      <c r="A577" s="31"/>
      <c r="B577" s="31"/>
      <c r="C577" s="36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</row>
    <row r="578" spans="1:32" x14ac:dyDescent="0.2">
      <c r="A578" s="31"/>
      <c r="B578" s="31"/>
      <c r="C578" s="36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</row>
    <row r="579" spans="1:32" x14ac:dyDescent="0.2">
      <c r="A579" s="31"/>
      <c r="B579" s="31"/>
      <c r="C579" s="36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</row>
    <row r="580" spans="1:32" x14ac:dyDescent="0.2">
      <c r="A580" s="31"/>
      <c r="B580" s="31"/>
      <c r="C580" s="36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</row>
    <row r="581" spans="1:32" x14ac:dyDescent="0.2">
      <c r="A581" s="31"/>
      <c r="B581" s="31"/>
      <c r="C581" s="36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</row>
    <row r="582" spans="1:32" x14ac:dyDescent="0.2">
      <c r="A582" s="31"/>
      <c r="B582" s="31"/>
      <c r="C582" s="36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</row>
    <row r="583" spans="1:32" x14ac:dyDescent="0.2">
      <c r="A583" s="31"/>
      <c r="B583" s="31"/>
      <c r="C583" s="36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</row>
    <row r="584" spans="1:32" x14ac:dyDescent="0.2">
      <c r="A584" s="31"/>
      <c r="B584" s="31"/>
      <c r="C584" s="36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</row>
    <row r="585" spans="1:32" x14ac:dyDescent="0.2">
      <c r="A585" s="31"/>
      <c r="B585" s="31"/>
      <c r="C585" s="36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</row>
    <row r="586" spans="1:32" x14ac:dyDescent="0.2">
      <c r="A586" s="31"/>
      <c r="B586" s="31"/>
      <c r="C586" s="36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</row>
    <row r="587" spans="1:32" x14ac:dyDescent="0.2">
      <c r="A587" s="31"/>
      <c r="B587" s="31"/>
      <c r="C587" s="36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</row>
    <row r="588" spans="1:32" x14ac:dyDescent="0.2">
      <c r="A588" s="31"/>
      <c r="B588" s="31"/>
      <c r="C588" s="36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</row>
    <row r="589" spans="1:32" x14ac:dyDescent="0.2">
      <c r="A589" s="31"/>
      <c r="B589" s="31"/>
      <c r="C589" s="36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</row>
    <row r="590" spans="1:32" x14ac:dyDescent="0.2">
      <c r="A590" s="31"/>
      <c r="B590" s="31"/>
      <c r="C590" s="36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</row>
    <row r="591" spans="1:32" x14ac:dyDescent="0.2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  <c r="AA591" s="101"/>
      <c r="AB591" s="101"/>
      <c r="AC591" s="101"/>
      <c r="AD591" s="101"/>
      <c r="AE591" s="101"/>
      <c r="AF591" s="101"/>
    </row>
    <row r="592" spans="1:32" x14ac:dyDescent="0.2">
      <c r="A592" s="31"/>
      <c r="B592" s="31"/>
      <c r="C592" s="36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</row>
    <row r="593" spans="1:32" x14ac:dyDescent="0.2">
      <c r="A593" s="31"/>
      <c r="B593" s="31"/>
      <c r="C593" s="36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</row>
    <row r="594" spans="1:32" x14ac:dyDescent="0.2">
      <c r="A594" s="31"/>
      <c r="B594" s="31"/>
      <c r="C594" s="36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</row>
    <row r="595" spans="1:32" x14ac:dyDescent="0.2">
      <c r="A595" s="31"/>
      <c r="B595" s="31"/>
      <c r="C595" s="36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</row>
    <row r="596" spans="1:32" x14ac:dyDescent="0.2">
      <c r="A596" s="31"/>
      <c r="B596" s="31"/>
      <c r="C596" s="36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</row>
    <row r="597" spans="1:32" x14ac:dyDescent="0.2">
      <c r="A597" s="31"/>
      <c r="B597" s="31"/>
      <c r="C597" s="36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</row>
    <row r="598" spans="1:32" x14ac:dyDescent="0.2">
      <c r="A598" s="31"/>
      <c r="B598" s="31"/>
      <c r="C598" s="36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</row>
    <row r="599" spans="1:32" x14ac:dyDescent="0.2">
      <c r="A599" s="31"/>
      <c r="B599" s="31"/>
      <c r="C599" s="36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</row>
    <row r="600" spans="1:32" x14ac:dyDescent="0.2">
      <c r="A600" s="31"/>
      <c r="B600" s="31"/>
      <c r="C600" s="36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</row>
    <row r="601" spans="1:32" x14ac:dyDescent="0.2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  <c r="AA601" s="101"/>
      <c r="AB601" s="101"/>
      <c r="AC601" s="101"/>
      <c r="AD601" s="101"/>
      <c r="AE601" s="101"/>
      <c r="AF601" s="101"/>
    </row>
    <row r="602" spans="1:32" x14ac:dyDescent="0.2">
      <c r="A602" s="31"/>
      <c r="B602" s="31"/>
      <c r="C602" s="36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</row>
    <row r="603" spans="1:32" x14ac:dyDescent="0.2">
      <c r="A603" s="31"/>
      <c r="B603" s="31"/>
      <c r="C603" s="36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</row>
    <row r="604" spans="1:32" x14ac:dyDescent="0.2">
      <c r="A604" s="31"/>
      <c r="B604" s="31"/>
      <c r="C604" s="36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</row>
    <row r="605" spans="1:32" x14ac:dyDescent="0.2">
      <c r="A605" s="31"/>
      <c r="B605" s="31"/>
      <c r="C605" s="36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</row>
    <row r="606" spans="1:32" x14ac:dyDescent="0.2">
      <c r="A606" s="31"/>
      <c r="B606" s="31"/>
      <c r="C606" s="36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</row>
    <row r="607" spans="1:32" x14ac:dyDescent="0.2">
      <c r="A607" s="31"/>
      <c r="B607" s="31"/>
      <c r="C607" s="36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</row>
    <row r="608" spans="1:32" x14ac:dyDescent="0.2">
      <c r="A608" s="31"/>
      <c r="B608" s="31"/>
      <c r="C608" s="36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</row>
    <row r="609" spans="1:32" x14ac:dyDescent="0.2">
      <c r="A609" s="31"/>
      <c r="B609" s="31"/>
      <c r="C609" s="36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</row>
    <row r="610" spans="1:32" x14ac:dyDescent="0.2">
      <c r="A610" s="31"/>
      <c r="B610" s="31"/>
      <c r="C610" s="36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</row>
    <row r="611" spans="1:32" x14ac:dyDescent="0.2">
      <c r="A611" s="31"/>
      <c r="B611" s="31"/>
      <c r="C611" s="36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</row>
    <row r="612" spans="1:32" x14ac:dyDescent="0.2">
      <c r="A612" s="31"/>
      <c r="B612" s="31"/>
      <c r="C612" s="34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</row>
    <row r="613" spans="1:32" x14ac:dyDescent="0.2">
      <c r="A613" s="31"/>
      <c r="B613" s="31"/>
      <c r="C613" s="34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</row>
    <row r="614" spans="1:32" x14ac:dyDescent="0.2">
      <c r="A614" s="31"/>
      <c r="B614" s="31"/>
      <c r="C614" s="34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</row>
    <row r="615" spans="1:32" x14ac:dyDescent="0.2">
      <c r="A615" s="31"/>
      <c r="B615" s="31"/>
      <c r="C615" s="34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</row>
    <row r="616" spans="1:32" x14ac:dyDescent="0.2">
      <c r="A616" s="31"/>
      <c r="B616" s="31"/>
      <c r="C616" s="34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</row>
    <row r="617" spans="1:32" x14ac:dyDescent="0.2">
      <c r="A617" s="31"/>
      <c r="B617" s="31"/>
      <c r="C617" s="34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</row>
    <row r="618" spans="1:32" x14ac:dyDescent="0.2">
      <c r="A618" s="31"/>
      <c r="B618" s="31"/>
      <c r="C618" s="34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</row>
    <row r="619" spans="1:32" x14ac:dyDescent="0.2">
      <c r="A619" s="31"/>
      <c r="B619" s="30"/>
      <c r="C619" s="34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</row>
    <row r="620" spans="1:32" x14ac:dyDescent="0.2">
      <c r="A620" s="31"/>
      <c r="B620" s="30"/>
      <c r="C620" s="34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</row>
    <row r="621" spans="1:32" x14ac:dyDescent="0.2">
      <c r="A621" s="31"/>
      <c r="B621" s="30"/>
      <c r="C621" s="34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</row>
    <row r="622" spans="1:32" x14ac:dyDescent="0.2">
      <c r="A622" s="31"/>
      <c r="B622" s="30"/>
      <c r="C622" s="34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</row>
    <row r="623" spans="1:32" x14ac:dyDescent="0.2">
      <c r="A623" s="31"/>
      <c r="B623" s="30"/>
      <c r="C623" s="34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</row>
    <row r="624" spans="1:32" x14ac:dyDescent="0.2">
      <c r="A624" s="31"/>
      <c r="B624" s="30"/>
      <c r="C624" s="34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</row>
    <row r="625" spans="1:32" x14ac:dyDescent="0.2">
      <c r="A625" s="31"/>
      <c r="B625" s="30"/>
      <c r="C625" s="34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</row>
    <row r="626" spans="1:32" x14ac:dyDescent="0.2">
      <c r="A626" s="31"/>
      <c r="B626" s="30"/>
      <c r="C626" s="34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</row>
    <row r="627" spans="1:32" x14ac:dyDescent="0.2">
      <c r="A627" s="31"/>
      <c r="B627" s="30"/>
      <c r="C627" s="34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</row>
    <row r="628" spans="1:32" x14ac:dyDescent="0.2">
      <c r="A628" s="31"/>
      <c r="B628" s="30"/>
      <c r="C628" s="34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</row>
    <row r="629" spans="1:32" x14ac:dyDescent="0.2">
      <c r="A629" s="31"/>
      <c r="B629" s="30"/>
      <c r="C629" s="34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</row>
    <row r="630" spans="1:32" x14ac:dyDescent="0.2">
      <c r="A630" s="31"/>
      <c r="B630" s="30"/>
      <c r="C630" s="34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</row>
    <row r="631" spans="1:32" x14ac:dyDescent="0.2">
      <c r="A631" s="31"/>
      <c r="B631" s="30"/>
      <c r="C631" s="34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</row>
    <row r="632" spans="1:32" x14ac:dyDescent="0.2">
      <c r="A632" s="31"/>
      <c r="B632" s="30"/>
      <c r="C632" s="34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</row>
    <row r="633" spans="1:32" x14ac:dyDescent="0.2">
      <c r="A633" s="31"/>
      <c r="B633" s="30"/>
      <c r="C633" s="34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</row>
    <row r="634" spans="1:32" x14ac:dyDescent="0.2">
      <c r="A634" s="31"/>
      <c r="B634" s="30"/>
      <c r="C634" s="34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</row>
    <row r="635" spans="1:32" x14ac:dyDescent="0.2">
      <c r="A635" s="31"/>
      <c r="B635" s="30"/>
      <c r="C635" s="34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</row>
    <row r="636" spans="1:32" x14ac:dyDescent="0.2">
      <c r="A636" s="31"/>
      <c r="B636" s="30"/>
      <c r="C636" s="34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</row>
    <row r="637" spans="1:32" x14ac:dyDescent="0.2">
      <c r="A637" s="31"/>
      <c r="B637" s="30"/>
      <c r="C637" s="34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</row>
    <row r="638" spans="1:32" x14ac:dyDescent="0.2">
      <c r="A638" s="31"/>
      <c r="B638" s="30"/>
      <c r="C638" s="34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</row>
    <row r="639" spans="1:32" x14ac:dyDescent="0.2">
      <c r="A639" s="31"/>
      <c r="B639" s="30"/>
      <c r="C639" s="34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</row>
    <row r="640" spans="1:32" x14ac:dyDescent="0.2">
      <c r="A640" s="31"/>
      <c r="B640" s="30"/>
      <c r="C640" s="34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</row>
    <row r="641" spans="1:32" x14ac:dyDescent="0.2">
      <c r="A641" s="31"/>
      <c r="B641" s="30"/>
      <c r="C641" s="34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</row>
    <row r="642" spans="1:32" x14ac:dyDescent="0.2">
      <c r="A642" s="31"/>
      <c r="B642" s="30"/>
      <c r="C642" s="34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</row>
    <row r="643" spans="1:32" x14ac:dyDescent="0.2">
      <c r="A643" s="31"/>
      <c r="B643" s="30"/>
      <c r="C643" s="34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</row>
    <row r="644" spans="1:32" x14ac:dyDescent="0.2">
      <c r="A644" s="31"/>
      <c r="B644" s="30"/>
      <c r="C644" s="34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</row>
    <row r="645" spans="1:32" x14ac:dyDescent="0.2">
      <c r="A645" s="31"/>
      <c r="B645" s="30"/>
      <c r="C645" s="34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</row>
    <row r="646" spans="1:32" x14ac:dyDescent="0.2">
      <c r="A646" s="31"/>
      <c r="B646" s="30"/>
      <c r="C646" s="34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</row>
    <row r="647" spans="1:32" x14ac:dyDescent="0.2">
      <c r="A647" s="31"/>
      <c r="B647" s="30"/>
      <c r="C647" s="34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</row>
    <row r="648" spans="1:32" x14ac:dyDescent="0.2">
      <c r="A648" s="31"/>
      <c r="B648" s="30"/>
      <c r="C648" s="34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</row>
    <row r="649" spans="1:32" x14ac:dyDescent="0.2">
      <c r="A649" s="31"/>
      <c r="B649" s="30"/>
      <c r="C649" s="34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</row>
    <row r="650" spans="1:32" x14ac:dyDescent="0.2">
      <c r="A650" s="31"/>
      <c r="B650" s="30"/>
      <c r="C650" s="34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</row>
    <row r="651" spans="1:32" x14ac:dyDescent="0.2">
      <c r="A651" s="31"/>
      <c r="B651" s="30"/>
      <c r="C651" s="34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</row>
    <row r="652" spans="1:32" x14ac:dyDescent="0.2">
      <c r="A652" s="31"/>
      <c r="B652" s="30"/>
      <c r="C652" s="34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</row>
    <row r="653" spans="1:32" x14ac:dyDescent="0.2">
      <c r="A653" s="31"/>
      <c r="B653" s="30"/>
      <c r="C653" s="34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</row>
    <row r="654" spans="1:32" x14ac:dyDescent="0.2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  <c r="AA654" s="101"/>
      <c r="AB654" s="101"/>
      <c r="AC654" s="101"/>
      <c r="AD654" s="101"/>
      <c r="AE654" s="101"/>
      <c r="AF654" s="101"/>
    </row>
    <row r="655" spans="1:32" x14ac:dyDescent="0.2">
      <c r="A655" s="30"/>
      <c r="B655" s="30"/>
      <c r="C655" s="34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</row>
    <row r="656" spans="1:32" x14ac:dyDescent="0.2">
      <c r="A656" s="30"/>
      <c r="B656" s="30"/>
      <c r="C656" s="34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</row>
    <row r="657" spans="1:32" x14ac:dyDescent="0.2">
      <c r="A657" s="30"/>
      <c r="B657" s="30"/>
      <c r="C657" s="34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</row>
    <row r="658" spans="1:32" x14ac:dyDescent="0.2">
      <c r="A658" s="30"/>
      <c r="B658" s="30"/>
      <c r="C658" s="34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</row>
    <row r="659" spans="1:32" x14ac:dyDescent="0.2">
      <c r="A659" s="30"/>
      <c r="B659" s="30"/>
      <c r="C659" s="34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</row>
    <row r="660" spans="1:32" x14ac:dyDescent="0.2">
      <c r="A660" s="30"/>
      <c r="B660" s="30"/>
      <c r="C660" s="34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</row>
    <row r="661" spans="1:32" x14ac:dyDescent="0.2">
      <c r="A661" s="30"/>
      <c r="B661" s="30"/>
      <c r="C661" s="34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</row>
    <row r="662" spans="1:32" x14ac:dyDescent="0.2">
      <c r="A662" s="30"/>
      <c r="B662" s="30"/>
      <c r="C662" s="34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</row>
    <row r="663" spans="1:32" x14ac:dyDescent="0.2">
      <c r="A663" s="30"/>
      <c r="B663" s="30"/>
      <c r="C663" s="34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</row>
    <row r="664" spans="1:32" x14ac:dyDescent="0.2">
      <c r="A664" s="30"/>
      <c r="B664" s="30"/>
      <c r="C664" s="34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</row>
    <row r="665" spans="1:32" x14ac:dyDescent="0.2">
      <c r="A665" s="30"/>
      <c r="B665" s="30"/>
      <c r="C665" s="34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</row>
    <row r="666" spans="1:32" x14ac:dyDescent="0.2">
      <c r="A666" s="30"/>
      <c r="B666" s="30"/>
      <c r="C666" s="34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</row>
    <row r="667" spans="1:32" x14ac:dyDescent="0.2">
      <c r="A667" s="30"/>
      <c r="B667" s="30"/>
      <c r="C667" s="34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</row>
    <row r="668" spans="1:32" x14ac:dyDescent="0.2">
      <c r="A668" s="30"/>
      <c r="B668" s="30"/>
      <c r="C668" s="34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</row>
    <row r="669" spans="1:32" x14ac:dyDescent="0.2">
      <c r="A669" s="30"/>
      <c r="B669" s="30"/>
      <c r="C669" s="34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</row>
    <row r="670" spans="1:32" x14ac:dyDescent="0.2">
      <c r="A670" s="30"/>
      <c r="B670" s="30"/>
      <c r="C670" s="34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</row>
    <row r="671" spans="1:32" x14ac:dyDescent="0.2">
      <c r="A671" s="30"/>
      <c r="B671" s="30"/>
      <c r="C671" s="34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</row>
    <row r="672" spans="1:32" x14ac:dyDescent="0.2">
      <c r="A672" s="30"/>
      <c r="B672" s="30"/>
      <c r="C672" s="34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</row>
    <row r="673" spans="1:32" x14ac:dyDescent="0.2">
      <c r="A673" s="30"/>
      <c r="B673" s="30"/>
      <c r="C673" s="34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</row>
    <row r="674" spans="1:32" x14ac:dyDescent="0.2">
      <c r="A674" s="30"/>
      <c r="B674" s="30"/>
      <c r="C674" s="34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</row>
    <row r="675" spans="1:32" x14ac:dyDescent="0.2">
      <c r="A675" s="30"/>
      <c r="B675" s="30"/>
      <c r="C675" s="34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</row>
    <row r="676" spans="1:32" x14ac:dyDescent="0.2">
      <c r="A676" s="30"/>
      <c r="B676" s="30"/>
      <c r="C676" s="34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</row>
    <row r="677" spans="1:32" x14ac:dyDescent="0.2">
      <c r="A677" s="30"/>
      <c r="B677" s="30"/>
      <c r="C677" s="34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</row>
    <row r="678" spans="1:32" x14ac:dyDescent="0.2">
      <c r="A678" s="30"/>
      <c r="B678" s="30"/>
      <c r="C678" s="34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</row>
    <row r="679" spans="1:32" x14ac:dyDescent="0.2">
      <c r="A679" s="30"/>
      <c r="B679" s="30"/>
      <c r="C679" s="34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</row>
    <row r="680" spans="1:32" x14ac:dyDescent="0.2">
      <c r="A680" s="30"/>
      <c r="B680" s="30"/>
      <c r="C680" s="34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</row>
    <row r="681" spans="1:32" x14ac:dyDescent="0.2">
      <c r="A681" s="30"/>
      <c r="B681" s="30"/>
      <c r="C681" s="34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</row>
    <row r="682" spans="1:32" x14ac:dyDescent="0.2">
      <c r="A682" s="30"/>
      <c r="B682" s="30"/>
      <c r="C682" s="34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</row>
    <row r="683" spans="1:32" x14ac:dyDescent="0.2">
      <c r="A683" s="30"/>
      <c r="B683" s="30"/>
      <c r="C683" s="34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</row>
    <row r="684" spans="1:32" x14ac:dyDescent="0.2">
      <c r="A684" s="30"/>
      <c r="B684" s="30"/>
      <c r="C684" s="34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</row>
    <row r="685" spans="1:32" x14ac:dyDescent="0.2">
      <c r="A685" s="30"/>
      <c r="B685" s="30"/>
      <c r="C685" s="34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</row>
    <row r="686" spans="1:32" x14ac:dyDescent="0.2">
      <c r="A686" s="30"/>
      <c r="B686" s="30"/>
      <c r="C686" s="34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</row>
    <row r="687" spans="1:32" x14ac:dyDescent="0.2">
      <c r="A687" s="30"/>
      <c r="B687" s="30"/>
      <c r="C687" s="34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</row>
    <row r="688" spans="1:32" x14ac:dyDescent="0.2">
      <c r="A688" s="30"/>
      <c r="B688" s="30"/>
      <c r="C688" s="34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</row>
    <row r="689" spans="1:32" x14ac:dyDescent="0.2">
      <c r="A689" s="30"/>
      <c r="B689" s="30"/>
      <c r="C689" s="34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</row>
    <row r="690" spans="1:32" x14ac:dyDescent="0.2">
      <c r="A690" s="30"/>
      <c r="B690" s="30"/>
      <c r="C690" s="34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</row>
    <row r="691" spans="1:32" x14ac:dyDescent="0.2">
      <c r="A691" s="30"/>
      <c r="B691" s="30"/>
      <c r="C691" s="34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</row>
    <row r="692" spans="1:32" x14ac:dyDescent="0.2">
      <c r="A692" s="30"/>
      <c r="B692" s="30"/>
      <c r="C692" s="34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</row>
    <row r="693" spans="1:32" x14ac:dyDescent="0.2">
      <c r="A693" s="30"/>
      <c r="B693" s="30"/>
      <c r="C693" s="34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</row>
    <row r="694" spans="1:32" x14ac:dyDescent="0.2">
      <c r="A694" s="30"/>
      <c r="B694" s="30"/>
      <c r="C694" s="34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</row>
    <row r="695" spans="1:32" x14ac:dyDescent="0.2">
      <c r="A695" s="30"/>
      <c r="B695" s="30"/>
      <c r="C695" s="34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</row>
    <row r="696" spans="1:32" x14ac:dyDescent="0.2">
      <c r="A696" s="30"/>
      <c r="B696" s="30"/>
      <c r="C696" s="34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</row>
    <row r="697" spans="1:32" x14ac:dyDescent="0.2">
      <c r="A697" s="30"/>
      <c r="B697" s="30"/>
      <c r="C697" s="34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</row>
    <row r="698" spans="1:32" x14ac:dyDescent="0.2">
      <c r="A698" s="30"/>
      <c r="B698" s="30"/>
      <c r="C698" s="34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</row>
    <row r="699" spans="1:32" x14ac:dyDescent="0.2">
      <c r="A699" s="30"/>
      <c r="B699" s="30"/>
      <c r="C699" s="34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</row>
    <row r="700" spans="1:32" x14ac:dyDescent="0.2">
      <c r="A700" s="30"/>
      <c r="B700" s="30"/>
      <c r="C700" s="34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</row>
    <row r="701" spans="1:32" x14ac:dyDescent="0.2">
      <c r="A701" s="30"/>
      <c r="B701" s="30"/>
      <c r="C701" s="34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</row>
    <row r="702" spans="1:32" x14ac:dyDescent="0.2">
      <c r="A702" s="30"/>
      <c r="B702" s="30"/>
      <c r="C702" s="34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</row>
    <row r="703" spans="1:32" x14ac:dyDescent="0.2">
      <c r="A703" s="30"/>
      <c r="B703" s="30"/>
      <c r="C703" s="34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</row>
    <row r="704" spans="1:32" x14ac:dyDescent="0.2">
      <c r="A704" s="30"/>
      <c r="B704" s="30"/>
      <c r="C704" s="34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</row>
    <row r="705" spans="1:32" x14ac:dyDescent="0.2">
      <c r="A705" s="30"/>
      <c r="B705" s="30"/>
      <c r="C705" s="34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</row>
    <row r="706" spans="1:32" x14ac:dyDescent="0.2">
      <c r="A706" s="30"/>
      <c r="B706" s="30"/>
      <c r="C706" s="34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</row>
    <row r="707" spans="1:32" x14ac:dyDescent="0.2">
      <c r="A707" s="30"/>
      <c r="B707" s="30"/>
      <c r="C707" s="34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</row>
    <row r="708" spans="1:32" x14ac:dyDescent="0.2">
      <c r="A708" s="30"/>
      <c r="B708" s="30"/>
      <c r="C708" s="34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</row>
    <row r="709" spans="1:32" x14ac:dyDescent="0.2">
      <c r="A709" s="30"/>
      <c r="B709" s="30"/>
      <c r="C709" s="34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</row>
    <row r="710" spans="1:32" x14ac:dyDescent="0.2">
      <c r="A710" s="30"/>
      <c r="B710" s="30"/>
      <c r="C710" s="34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</row>
    <row r="711" spans="1:32" x14ac:dyDescent="0.2">
      <c r="A711" s="30"/>
      <c r="B711" s="30"/>
      <c r="C711" s="34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</row>
    <row r="712" spans="1:32" x14ac:dyDescent="0.2">
      <c r="A712" s="30"/>
      <c r="B712" s="30"/>
      <c r="C712" s="34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</row>
    <row r="713" spans="1:32" x14ac:dyDescent="0.2">
      <c r="A713" s="30"/>
      <c r="B713" s="30"/>
      <c r="C713" s="34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</row>
    <row r="714" spans="1:32" x14ac:dyDescent="0.2">
      <c r="A714" s="30"/>
      <c r="B714" s="30"/>
      <c r="C714" s="34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</row>
    <row r="715" spans="1:32" x14ac:dyDescent="0.2">
      <c r="A715" s="30"/>
      <c r="B715" s="30"/>
      <c r="C715" s="34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</row>
    <row r="716" spans="1:32" x14ac:dyDescent="0.2">
      <c r="A716" s="30"/>
      <c r="B716" s="30"/>
      <c r="C716" s="34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</row>
    <row r="717" spans="1:32" x14ac:dyDescent="0.2">
      <c r="A717" s="30"/>
      <c r="B717" s="30"/>
      <c r="C717" s="34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</row>
    <row r="718" spans="1:32" x14ac:dyDescent="0.2">
      <c r="A718" s="30"/>
      <c r="B718" s="30"/>
      <c r="C718" s="34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</row>
    <row r="719" spans="1:32" x14ac:dyDescent="0.2">
      <c r="A719" s="30"/>
      <c r="B719" s="30"/>
      <c r="C719" s="34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</row>
    <row r="720" spans="1:32" x14ac:dyDescent="0.2">
      <c r="A720" s="30"/>
      <c r="B720" s="30"/>
      <c r="C720" s="34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</row>
    <row r="721" spans="1:32" x14ac:dyDescent="0.2">
      <c r="A721" s="30"/>
      <c r="B721" s="30"/>
      <c r="C721" s="34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</row>
    <row r="722" spans="1:32" x14ac:dyDescent="0.2">
      <c r="A722" s="30"/>
      <c r="B722" s="30"/>
      <c r="C722" s="34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</row>
    <row r="723" spans="1:32" x14ac:dyDescent="0.2">
      <c r="A723" s="30"/>
      <c r="B723" s="30"/>
      <c r="C723" s="34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</row>
    <row r="724" spans="1:32" x14ac:dyDescent="0.2">
      <c r="A724" s="30"/>
      <c r="B724" s="30"/>
      <c r="C724" s="34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</row>
    <row r="725" spans="1:32" x14ac:dyDescent="0.2">
      <c r="A725" s="30"/>
      <c r="B725" s="30"/>
      <c r="C725" s="34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</row>
    <row r="726" spans="1:32" x14ac:dyDescent="0.2">
      <c r="A726" s="30"/>
      <c r="B726" s="30"/>
      <c r="C726" s="34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</row>
    <row r="727" spans="1:32" x14ac:dyDescent="0.2">
      <c r="A727" s="30"/>
      <c r="B727" s="30"/>
      <c r="C727" s="34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</row>
    <row r="728" spans="1:32" x14ac:dyDescent="0.2">
      <c r="A728" s="30"/>
      <c r="B728" s="30"/>
      <c r="C728" s="34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</row>
    <row r="729" spans="1:32" x14ac:dyDescent="0.2">
      <c r="A729" s="30"/>
      <c r="B729" s="30"/>
      <c r="C729" s="34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</row>
    <row r="730" spans="1:32" x14ac:dyDescent="0.2">
      <c r="A730" s="30"/>
      <c r="B730" s="30"/>
      <c r="C730" s="34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</row>
    <row r="731" spans="1:32" x14ac:dyDescent="0.2">
      <c r="A731" s="30"/>
      <c r="B731" s="30"/>
      <c r="C731" s="34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</row>
    <row r="732" spans="1:32" x14ac:dyDescent="0.2">
      <c r="A732" s="30"/>
      <c r="B732" s="30"/>
      <c r="C732" s="34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</row>
    <row r="733" spans="1:32" x14ac:dyDescent="0.2">
      <c r="A733" s="30"/>
      <c r="B733" s="30"/>
      <c r="C733" s="34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</row>
    <row r="734" spans="1:32" x14ac:dyDescent="0.2">
      <c r="A734" s="30"/>
      <c r="B734" s="30"/>
      <c r="C734" s="34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</row>
    <row r="735" spans="1:32" x14ac:dyDescent="0.2">
      <c r="A735" s="30"/>
      <c r="B735" s="30"/>
      <c r="C735" s="34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</row>
    <row r="736" spans="1:32" x14ac:dyDescent="0.2">
      <c r="A736" s="30"/>
      <c r="B736" s="30"/>
      <c r="C736" s="34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</row>
    <row r="737" spans="1:32" x14ac:dyDescent="0.2">
      <c r="A737" s="30"/>
      <c r="B737" s="30"/>
      <c r="C737" s="34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</row>
    <row r="738" spans="1:32" x14ac:dyDescent="0.2">
      <c r="A738" s="30"/>
      <c r="B738" s="30"/>
      <c r="C738" s="34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</row>
    <row r="739" spans="1:32" x14ac:dyDescent="0.2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  <c r="AA739" s="101"/>
      <c r="AB739" s="101"/>
      <c r="AC739" s="101"/>
      <c r="AD739" s="101"/>
      <c r="AE739" s="101"/>
      <c r="AF739" s="101"/>
    </row>
    <row r="740" spans="1:32" x14ac:dyDescent="0.2">
      <c r="A740" s="30"/>
      <c r="B740" s="30"/>
      <c r="C740" s="34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</row>
    <row r="741" spans="1:32" x14ac:dyDescent="0.2">
      <c r="A741" s="30"/>
      <c r="B741" s="30"/>
      <c r="C741" s="34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</row>
    <row r="742" spans="1:32" x14ac:dyDescent="0.2">
      <c r="A742" s="30"/>
      <c r="B742" s="30"/>
      <c r="C742" s="34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</row>
    <row r="743" spans="1:32" x14ac:dyDescent="0.2">
      <c r="A743" s="30"/>
      <c r="B743" s="30"/>
      <c r="C743" s="34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</row>
    <row r="744" spans="1:32" x14ac:dyDescent="0.2">
      <c r="A744" s="30"/>
      <c r="B744" s="30"/>
      <c r="C744" s="34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</row>
    <row r="745" spans="1:32" x14ac:dyDescent="0.2">
      <c r="A745" s="30"/>
      <c r="B745" s="30"/>
      <c r="C745" s="34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</row>
    <row r="746" spans="1:32" x14ac:dyDescent="0.2">
      <c r="A746" s="30"/>
      <c r="B746" s="30"/>
      <c r="C746" s="34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</row>
    <row r="747" spans="1:32" x14ac:dyDescent="0.2">
      <c r="A747" s="30"/>
      <c r="B747" s="30"/>
      <c r="C747" s="34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</row>
    <row r="748" spans="1:32" x14ac:dyDescent="0.2">
      <c r="A748" s="30"/>
      <c r="B748" s="30"/>
      <c r="C748" s="34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</row>
    <row r="749" spans="1:32" x14ac:dyDescent="0.2">
      <c r="A749" s="30"/>
      <c r="B749" s="30"/>
      <c r="C749" s="34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</row>
    <row r="750" spans="1:32" x14ac:dyDescent="0.2">
      <c r="A750" s="30"/>
      <c r="B750" s="30"/>
      <c r="C750" s="34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</row>
    <row r="751" spans="1:32" x14ac:dyDescent="0.2">
      <c r="A751" s="30"/>
      <c r="B751" s="30"/>
      <c r="C751" s="34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</row>
    <row r="752" spans="1:32" x14ac:dyDescent="0.2">
      <c r="A752" s="30"/>
      <c r="B752" s="30"/>
      <c r="C752" s="34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</row>
    <row r="753" spans="1:32" x14ac:dyDescent="0.2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  <c r="AA753" s="101"/>
      <c r="AB753" s="101"/>
      <c r="AC753" s="101"/>
      <c r="AD753" s="101"/>
      <c r="AE753" s="101"/>
      <c r="AF753" s="101"/>
    </row>
    <row r="754" spans="1:32" x14ac:dyDescent="0.2">
      <c r="A754" s="30"/>
      <c r="B754" s="30"/>
      <c r="C754" s="34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</row>
    <row r="755" spans="1:32" x14ac:dyDescent="0.2">
      <c r="A755" s="30"/>
      <c r="B755" s="30"/>
      <c r="C755" s="34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</row>
    <row r="756" spans="1:32" x14ac:dyDescent="0.2">
      <c r="A756" s="30"/>
      <c r="B756" s="30"/>
      <c r="C756" s="34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</row>
    <row r="757" spans="1:32" x14ac:dyDescent="0.2">
      <c r="A757" s="30"/>
      <c r="B757" s="30"/>
      <c r="C757" s="34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</row>
    <row r="758" spans="1:32" x14ac:dyDescent="0.2">
      <c r="A758" s="30"/>
      <c r="B758" s="30"/>
      <c r="C758" s="34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</row>
    <row r="759" spans="1:32" x14ac:dyDescent="0.2">
      <c r="A759" s="30"/>
      <c r="B759" s="30"/>
      <c r="C759" s="34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</row>
    <row r="760" spans="1:32" x14ac:dyDescent="0.2">
      <c r="A760" s="30"/>
      <c r="B760" s="30"/>
      <c r="C760" s="34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</row>
    <row r="761" spans="1:32" x14ac:dyDescent="0.2">
      <c r="A761" s="30"/>
      <c r="B761" s="30"/>
      <c r="C761" s="34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</row>
    <row r="762" spans="1:32" x14ac:dyDescent="0.2">
      <c r="A762" s="30"/>
      <c r="B762" s="30"/>
      <c r="C762" s="34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</row>
    <row r="763" spans="1:32" x14ac:dyDescent="0.2">
      <c r="A763" s="30"/>
      <c r="B763" s="30"/>
      <c r="C763" s="34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</row>
    <row r="764" spans="1:32" x14ac:dyDescent="0.2">
      <c r="A764" s="30"/>
      <c r="B764" s="30"/>
      <c r="C764" s="34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</row>
    <row r="765" spans="1:32" x14ac:dyDescent="0.2">
      <c r="A765" s="30"/>
      <c r="B765" s="30"/>
      <c r="C765" s="34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</row>
    <row r="766" spans="1:32" x14ac:dyDescent="0.2">
      <c r="A766" s="30"/>
      <c r="B766" s="30"/>
      <c r="C766" s="34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</row>
    <row r="767" spans="1:32" x14ac:dyDescent="0.2">
      <c r="A767" s="30"/>
      <c r="B767" s="30"/>
      <c r="C767" s="34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</row>
    <row r="768" spans="1:32" x14ac:dyDescent="0.2">
      <c r="A768" s="30"/>
      <c r="B768" s="30"/>
      <c r="C768" s="34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</row>
    <row r="769" spans="1:32" x14ac:dyDescent="0.2">
      <c r="A769" s="30"/>
      <c r="B769" s="30"/>
      <c r="C769" s="34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</row>
    <row r="770" spans="1:32" x14ac:dyDescent="0.2">
      <c r="A770" s="30"/>
      <c r="B770" s="30"/>
      <c r="C770" s="34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</row>
    <row r="771" spans="1:32" x14ac:dyDescent="0.2">
      <c r="A771" s="30"/>
      <c r="B771" s="30"/>
      <c r="C771" s="34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</row>
    <row r="772" spans="1:32" x14ac:dyDescent="0.2">
      <c r="A772" s="30"/>
      <c r="B772" s="30"/>
      <c r="C772" s="34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</row>
    <row r="773" spans="1:32" x14ac:dyDescent="0.2">
      <c r="A773" s="30"/>
      <c r="B773" s="30"/>
      <c r="C773" s="34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</row>
    <row r="774" spans="1:32" x14ac:dyDescent="0.2">
      <c r="A774" s="30"/>
      <c r="B774" s="30"/>
      <c r="C774" s="34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</row>
    <row r="775" spans="1:32" x14ac:dyDescent="0.2">
      <c r="A775" s="30"/>
      <c r="B775" s="30"/>
      <c r="C775" s="34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</row>
    <row r="776" spans="1:32" x14ac:dyDescent="0.2">
      <c r="A776" s="30"/>
      <c r="B776" s="30"/>
      <c r="C776" s="34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</row>
    <row r="777" spans="1:32" x14ac:dyDescent="0.2">
      <c r="A777" s="30"/>
      <c r="B777" s="30"/>
      <c r="C777" s="34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</row>
    <row r="778" spans="1:32" x14ac:dyDescent="0.2">
      <c r="A778" s="30"/>
      <c r="B778" s="30"/>
      <c r="C778" s="34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</row>
    <row r="779" spans="1:32" x14ac:dyDescent="0.2">
      <c r="A779" s="30"/>
      <c r="B779" s="30"/>
      <c r="C779" s="34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</row>
    <row r="780" spans="1:32" x14ac:dyDescent="0.2">
      <c r="A780" s="30"/>
      <c r="B780" s="30"/>
      <c r="C780" s="34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</row>
    <row r="781" spans="1:32" x14ac:dyDescent="0.2">
      <c r="A781" s="30"/>
      <c r="B781" s="30"/>
      <c r="C781" s="34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</row>
    <row r="782" spans="1:32" x14ac:dyDescent="0.2">
      <c r="A782" s="30"/>
      <c r="B782" s="30"/>
      <c r="C782" s="34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</row>
    <row r="783" spans="1:32" x14ac:dyDescent="0.2">
      <c r="A783" s="30"/>
      <c r="B783" s="30"/>
      <c r="C783" s="34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</row>
    <row r="784" spans="1:32" x14ac:dyDescent="0.2">
      <c r="A784" s="30"/>
      <c r="B784" s="30"/>
      <c r="C784" s="34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</row>
    <row r="785" spans="1:32" x14ac:dyDescent="0.2">
      <c r="A785" s="30"/>
      <c r="B785" s="30"/>
      <c r="C785" s="34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</row>
    <row r="786" spans="1:32" x14ac:dyDescent="0.2">
      <c r="A786" s="30"/>
      <c r="B786" s="30"/>
      <c r="C786" s="34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</row>
    <row r="787" spans="1:32" x14ac:dyDescent="0.2">
      <c r="A787" s="30"/>
      <c r="B787" s="30"/>
      <c r="C787" s="34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</row>
    <row r="788" spans="1:32" x14ac:dyDescent="0.2">
      <c r="A788" s="30"/>
      <c r="B788" s="30"/>
      <c r="C788" s="34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</row>
    <row r="789" spans="1:32" x14ac:dyDescent="0.2">
      <c r="A789" s="30"/>
      <c r="B789" s="30"/>
      <c r="C789" s="34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</row>
    <row r="790" spans="1:32" x14ac:dyDescent="0.2">
      <c r="A790" s="30"/>
      <c r="B790" s="30"/>
      <c r="C790" s="34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</row>
    <row r="791" spans="1:32" x14ac:dyDescent="0.2">
      <c r="A791" s="30"/>
      <c r="B791" s="30"/>
      <c r="C791" s="34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</row>
    <row r="792" spans="1:32" x14ac:dyDescent="0.2">
      <c r="A792" s="30"/>
      <c r="B792" s="30"/>
      <c r="C792" s="34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</row>
    <row r="793" spans="1:32" x14ac:dyDescent="0.2">
      <c r="A793" s="30"/>
      <c r="B793" s="30"/>
      <c r="C793" s="34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</row>
    <row r="794" spans="1:32" x14ac:dyDescent="0.2">
      <c r="A794" s="30"/>
      <c r="B794" s="30"/>
      <c r="C794" s="34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</row>
    <row r="795" spans="1:32" x14ac:dyDescent="0.2">
      <c r="A795" s="30"/>
      <c r="B795" s="30"/>
      <c r="C795" s="34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</row>
    <row r="796" spans="1:32" x14ac:dyDescent="0.2">
      <c r="A796" s="30"/>
      <c r="B796" s="30"/>
      <c r="C796" s="34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</row>
    <row r="797" spans="1:32" x14ac:dyDescent="0.2">
      <c r="A797" s="30"/>
      <c r="B797" s="30"/>
      <c r="C797" s="34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</row>
    <row r="798" spans="1:32" x14ac:dyDescent="0.2">
      <c r="A798" s="30"/>
      <c r="B798" s="30"/>
      <c r="C798" s="36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</row>
    <row r="799" spans="1:32" x14ac:dyDescent="0.2">
      <c r="A799" s="30"/>
      <c r="B799" s="30"/>
      <c r="C799" s="36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</row>
    <row r="800" spans="1:32" x14ac:dyDescent="0.2">
      <c r="A800" s="30"/>
      <c r="B800" s="30"/>
      <c r="C800" s="36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</row>
    <row r="801" spans="1:32" x14ac:dyDescent="0.2">
      <c r="A801" s="30"/>
      <c r="B801" s="30"/>
      <c r="C801" s="36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</row>
    <row r="802" spans="1:32" x14ac:dyDescent="0.2">
      <c r="A802" s="30"/>
      <c r="B802" s="30"/>
      <c r="C802" s="36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</row>
    <row r="803" spans="1:32" x14ac:dyDescent="0.2">
      <c r="A803" s="30"/>
      <c r="B803" s="30"/>
      <c r="C803" s="36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</row>
    <row r="804" spans="1:32" x14ac:dyDescent="0.2">
      <c r="A804" s="30"/>
      <c r="B804" s="30"/>
      <c r="C804" s="36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</row>
    <row r="805" spans="1:32" x14ac:dyDescent="0.2">
      <c r="A805" s="30"/>
      <c r="B805" s="30"/>
      <c r="C805" s="36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</row>
    <row r="806" spans="1:32" x14ac:dyDescent="0.2">
      <c r="A806" s="30"/>
      <c r="B806" s="30"/>
      <c r="C806" s="36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</row>
    <row r="807" spans="1:32" x14ac:dyDescent="0.2">
      <c r="A807" s="30"/>
      <c r="B807" s="30"/>
      <c r="C807" s="36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</row>
    <row r="808" spans="1:32" x14ac:dyDescent="0.2">
      <c r="A808" s="30"/>
      <c r="B808" s="30"/>
      <c r="C808" s="36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</row>
    <row r="809" spans="1:32" x14ac:dyDescent="0.2">
      <c r="A809" s="30"/>
      <c r="B809" s="30"/>
      <c r="C809" s="36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</row>
    <row r="810" spans="1:32" x14ac:dyDescent="0.2">
      <c r="A810" s="30"/>
      <c r="B810" s="30"/>
      <c r="C810" s="36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</row>
    <row r="811" spans="1:32" x14ac:dyDescent="0.2">
      <c r="A811" s="30"/>
      <c r="B811" s="30"/>
      <c r="C811" s="36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</row>
    <row r="812" spans="1:32" x14ac:dyDescent="0.2">
      <c r="A812" s="30"/>
      <c r="B812" s="30"/>
      <c r="C812" s="36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</row>
    <row r="813" spans="1:32" x14ac:dyDescent="0.2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  <c r="AA813" s="101"/>
      <c r="AB813" s="101"/>
      <c r="AC813" s="101"/>
      <c r="AD813" s="101"/>
      <c r="AE813" s="101"/>
      <c r="AF813" s="101"/>
    </row>
    <row r="814" spans="1:32" x14ac:dyDescent="0.2">
      <c r="A814" s="30"/>
      <c r="B814" s="30"/>
      <c r="C814" s="34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</row>
    <row r="815" spans="1:32" x14ac:dyDescent="0.2">
      <c r="A815" s="30"/>
      <c r="B815" s="30"/>
      <c r="C815" s="34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</row>
    <row r="816" spans="1:32" x14ac:dyDescent="0.2">
      <c r="A816" s="30"/>
      <c r="B816" s="30"/>
      <c r="C816" s="34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</row>
    <row r="817" spans="1:32" x14ac:dyDescent="0.2">
      <c r="A817" s="30"/>
      <c r="B817" s="30"/>
      <c r="C817" s="34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</row>
    <row r="818" spans="1:32" x14ac:dyDescent="0.2">
      <c r="A818" s="30"/>
      <c r="B818" s="30"/>
      <c r="C818" s="34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</row>
    <row r="819" spans="1:32" x14ac:dyDescent="0.2">
      <c r="A819" s="30"/>
      <c r="B819" s="30"/>
      <c r="C819" s="34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</row>
    <row r="820" spans="1:32" x14ac:dyDescent="0.2">
      <c r="A820" s="30"/>
      <c r="B820" s="30"/>
      <c r="C820" s="34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</row>
    <row r="821" spans="1:32" x14ac:dyDescent="0.2">
      <c r="A821" s="30"/>
      <c r="B821" s="30"/>
      <c r="C821" s="34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</row>
    <row r="822" spans="1:32" x14ac:dyDescent="0.2">
      <c r="A822" s="30"/>
      <c r="B822" s="30"/>
      <c r="C822" s="34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</row>
    <row r="823" spans="1:32" x14ac:dyDescent="0.2">
      <c r="A823" s="30"/>
      <c r="B823" s="30"/>
      <c r="C823" s="34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</row>
    <row r="824" spans="1:32" x14ac:dyDescent="0.2">
      <c r="A824" s="30"/>
      <c r="B824" s="30"/>
      <c r="C824" s="34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</row>
    <row r="825" spans="1:32" x14ac:dyDescent="0.2">
      <c r="A825" s="30"/>
      <c r="B825" s="30"/>
      <c r="C825" s="34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</row>
    <row r="826" spans="1:32" x14ac:dyDescent="0.2">
      <c r="A826" s="30"/>
      <c r="B826" s="30"/>
      <c r="C826" s="34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</row>
    <row r="827" spans="1:32" x14ac:dyDescent="0.2">
      <c r="A827" s="30"/>
      <c r="B827" s="30"/>
      <c r="C827" s="34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</row>
    <row r="828" spans="1:32" x14ac:dyDescent="0.2">
      <c r="A828" s="30"/>
      <c r="B828" s="30"/>
      <c r="C828" s="34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</row>
    <row r="829" spans="1:32" x14ac:dyDescent="0.2">
      <c r="A829" s="30"/>
      <c r="B829" s="30"/>
      <c r="C829" s="34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</row>
    <row r="830" spans="1:32" x14ac:dyDescent="0.2">
      <c r="A830" s="30"/>
      <c r="B830" s="30"/>
      <c r="C830" s="34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</row>
    <row r="831" spans="1:32" x14ac:dyDescent="0.2">
      <c r="A831" s="30"/>
      <c r="B831" s="30"/>
      <c r="C831" s="34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</row>
    <row r="832" spans="1:32" x14ac:dyDescent="0.2">
      <c r="A832" s="30"/>
      <c r="B832" s="30"/>
      <c r="C832" s="34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</row>
    <row r="833" spans="1:32" x14ac:dyDescent="0.2">
      <c r="A833" s="30"/>
      <c r="B833" s="30"/>
      <c r="C833" s="34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</row>
    <row r="834" spans="1:32" x14ac:dyDescent="0.2">
      <c r="A834" s="30"/>
      <c r="B834" s="30"/>
      <c r="C834" s="34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</row>
    <row r="835" spans="1:32" x14ac:dyDescent="0.2">
      <c r="A835" s="30"/>
      <c r="B835" s="30"/>
      <c r="C835" s="34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</row>
    <row r="836" spans="1:32" x14ac:dyDescent="0.2">
      <c r="A836" s="30"/>
      <c r="B836" s="30"/>
      <c r="C836" s="34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</row>
    <row r="837" spans="1:32" x14ac:dyDescent="0.2">
      <c r="A837" s="30"/>
      <c r="B837" s="30"/>
      <c r="C837" s="34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</row>
    <row r="838" spans="1:32" x14ac:dyDescent="0.2">
      <c r="A838" s="30"/>
      <c r="B838" s="30"/>
      <c r="C838" s="34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</row>
    <row r="839" spans="1:32" x14ac:dyDescent="0.2">
      <c r="A839" s="30"/>
      <c r="B839" s="30"/>
      <c r="C839" s="34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</row>
    <row r="840" spans="1:32" x14ac:dyDescent="0.2">
      <c r="A840" s="30"/>
      <c r="B840" s="30"/>
      <c r="C840" s="34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</row>
    <row r="841" spans="1:32" x14ac:dyDescent="0.2">
      <c r="A841" s="30"/>
      <c r="B841" s="30"/>
      <c r="C841" s="34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</row>
    <row r="842" spans="1:32" x14ac:dyDescent="0.2">
      <c r="A842" s="30"/>
      <c r="B842" s="30"/>
      <c r="C842" s="34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</row>
    <row r="843" spans="1:32" x14ac:dyDescent="0.2">
      <c r="A843" s="30"/>
      <c r="B843" s="30"/>
      <c r="C843" s="34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</row>
    <row r="844" spans="1:32" x14ac:dyDescent="0.2">
      <c r="A844" s="30"/>
      <c r="B844" s="30"/>
      <c r="C844" s="34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</row>
    <row r="845" spans="1:32" x14ac:dyDescent="0.2">
      <c r="A845" s="30"/>
      <c r="B845" s="30"/>
      <c r="C845" s="34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</row>
    <row r="846" spans="1:32" x14ac:dyDescent="0.2">
      <c r="A846" s="30"/>
      <c r="B846" s="30"/>
      <c r="C846" s="34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</row>
    <row r="847" spans="1:32" x14ac:dyDescent="0.2">
      <c r="A847" s="30"/>
      <c r="B847" s="30"/>
      <c r="C847" s="34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</row>
    <row r="848" spans="1:32" x14ac:dyDescent="0.2">
      <c r="A848" s="30"/>
      <c r="B848" s="30"/>
      <c r="C848" s="34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</row>
    <row r="849" spans="1:32" x14ac:dyDescent="0.2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  <c r="AA849" s="101"/>
      <c r="AB849" s="101"/>
      <c r="AC849" s="101"/>
      <c r="AD849" s="101"/>
      <c r="AE849" s="101"/>
      <c r="AF849" s="101"/>
    </row>
    <row r="850" spans="1:32" x14ac:dyDescent="0.2">
      <c r="A850" s="30"/>
      <c r="B850" s="30"/>
      <c r="C850" s="34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</row>
    <row r="851" spans="1:32" x14ac:dyDescent="0.2">
      <c r="A851" s="30"/>
      <c r="B851" s="30"/>
      <c r="C851" s="34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</row>
    <row r="852" spans="1:32" x14ac:dyDescent="0.2">
      <c r="A852" s="30"/>
      <c r="B852" s="30"/>
      <c r="C852" s="34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</row>
    <row r="853" spans="1:32" x14ac:dyDescent="0.2">
      <c r="A853" s="30"/>
      <c r="B853" s="30"/>
      <c r="C853" s="34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</row>
    <row r="854" spans="1:32" x14ac:dyDescent="0.2">
      <c r="A854" s="30"/>
      <c r="B854" s="30"/>
      <c r="C854" s="34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</row>
    <row r="855" spans="1:32" x14ac:dyDescent="0.2">
      <c r="A855" s="30"/>
      <c r="B855" s="30"/>
      <c r="C855" s="34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</row>
    <row r="856" spans="1:32" x14ac:dyDescent="0.2">
      <c r="A856" s="30"/>
      <c r="B856" s="30"/>
      <c r="C856" s="34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</row>
    <row r="857" spans="1:32" x14ac:dyDescent="0.2">
      <c r="A857" s="30"/>
      <c r="B857" s="30"/>
      <c r="C857" s="34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</row>
    <row r="858" spans="1:32" x14ac:dyDescent="0.2">
      <c r="A858" s="30"/>
      <c r="B858" s="30"/>
      <c r="C858" s="34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</row>
    <row r="859" spans="1:32" x14ac:dyDescent="0.2">
      <c r="A859" s="30"/>
      <c r="B859" s="30"/>
      <c r="C859" s="34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</row>
    <row r="860" spans="1:32" x14ac:dyDescent="0.2">
      <c r="A860" s="30"/>
      <c r="B860" s="30"/>
      <c r="C860" s="34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</row>
    <row r="861" spans="1:32" x14ac:dyDescent="0.2">
      <c r="A861" s="30"/>
      <c r="B861" s="30"/>
      <c r="C861" s="34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</row>
    <row r="862" spans="1:32" x14ac:dyDescent="0.2">
      <c r="A862" s="30"/>
      <c r="B862" s="30"/>
      <c r="C862" s="34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</row>
    <row r="863" spans="1:32" x14ac:dyDescent="0.2">
      <c r="A863" s="30"/>
      <c r="B863" s="30"/>
      <c r="C863" s="34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</row>
    <row r="864" spans="1:32" x14ac:dyDescent="0.2">
      <c r="A864" s="30"/>
      <c r="B864" s="30"/>
      <c r="C864" s="34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</row>
    <row r="865" spans="1:32" x14ac:dyDescent="0.2">
      <c r="A865" s="30"/>
      <c r="B865" s="30"/>
      <c r="C865" s="34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</row>
    <row r="866" spans="1:32" x14ac:dyDescent="0.2">
      <c r="A866" s="30"/>
      <c r="B866" s="30"/>
      <c r="C866" s="34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</row>
    <row r="867" spans="1:32" x14ac:dyDescent="0.2">
      <c r="A867" s="30"/>
      <c r="B867" s="30"/>
      <c r="C867" s="34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</row>
    <row r="868" spans="1:32" x14ac:dyDescent="0.2">
      <c r="A868" s="30"/>
      <c r="B868" s="30"/>
      <c r="C868" s="34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</row>
    <row r="869" spans="1:32" x14ac:dyDescent="0.2">
      <c r="A869" s="30"/>
      <c r="B869" s="30"/>
      <c r="C869" s="34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</row>
    <row r="870" spans="1:32" x14ac:dyDescent="0.2">
      <c r="A870" s="30"/>
      <c r="B870" s="30"/>
      <c r="C870" s="34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</row>
    <row r="871" spans="1:32" x14ac:dyDescent="0.2">
      <c r="A871" s="30"/>
      <c r="B871" s="30"/>
      <c r="C871" s="34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</row>
    <row r="872" spans="1:32" x14ac:dyDescent="0.2">
      <c r="A872" s="30"/>
      <c r="B872" s="30"/>
      <c r="C872" s="34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</row>
    <row r="873" spans="1:32" x14ac:dyDescent="0.2">
      <c r="A873" s="30"/>
      <c r="B873" s="30"/>
      <c r="C873" s="34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</row>
    <row r="874" spans="1:32" x14ac:dyDescent="0.2">
      <c r="A874" s="30"/>
      <c r="B874" s="30"/>
      <c r="C874" s="34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</row>
    <row r="875" spans="1:32" x14ac:dyDescent="0.2">
      <c r="A875" s="30"/>
      <c r="B875" s="30"/>
      <c r="C875" s="34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</row>
    <row r="876" spans="1:32" x14ac:dyDescent="0.2">
      <c r="A876" s="30"/>
      <c r="B876" s="30"/>
      <c r="C876" s="34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</row>
    <row r="877" spans="1:32" x14ac:dyDescent="0.2">
      <c r="A877" s="30"/>
      <c r="B877" s="30"/>
      <c r="C877" s="34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</row>
    <row r="878" spans="1:32" x14ac:dyDescent="0.2">
      <c r="A878" s="30"/>
      <c r="B878" s="30"/>
      <c r="C878" s="34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</row>
    <row r="879" spans="1:32" x14ac:dyDescent="0.2">
      <c r="A879" s="30"/>
      <c r="B879" s="30"/>
      <c r="C879" s="34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</row>
    <row r="880" spans="1:32" x14ac:dyDescent="0.2">
      <c r="B880" s="30"/>
      <c r="C880" s="29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</row>
    <row r="881" spans="2:32" x14ac:dyDescent="0.2">
      <c r="B881" s="30"/>
      <c r="C881" s="29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</row>
    <row r="882" spans="2:32" x14ac:dyDescent="0.2">
      <c r="C882" s="29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</row>
    <row r="883" spans="2:32" x14ac:dyDescent="0.2">
      <c r="C883" s="29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</row>
    <row r="884" spans="2:32" x14ac:dyDescent="0.2">
      <c r="C884" s="29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</row>
    <row r="885" spans="2:32" x14ac:dyDescent="0.2">
      <c r="C885" s="29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</row>
    <row r="886" spans="2:32" x14ac:dyDescent="0.2">
      <c r="C886" s="29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</row>
    <row r="887" spans="2:32" x14ac:dyDescent="0.2">
      <c r="C887" s="29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</row>
    <row r="888" spans="2:32" x14ac:dyDescent="0.2">
      <c r="C888" s="29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</row>
    <row r="889" spans="2:32" x14ac:dyDescent="0.2">
      <c r="C889" s="29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</row>
    <row r="890" spans="2:32" x14ac:dyDescent="0.2">
      <c r="C890" s="29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</row>
    <row r="891" spans="2:32" x14ac:dyDescent="0.2">
      <c r="C891" s="29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</row>
    <row r="892" spans="2:32" x14ac:dyDescent="0.2">
      <c r="C892" s="29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</row>
    <row r="893" spans="2:32" x14ac:dyDescent="0.2">
      <c r="C893" s="29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</row>
    <row r="894" spans="2:32" x14ac:dyDescent="0.2">
      <c r="C894" s="29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</row>
    <row r="895" spans="2:32" x14ac:dyDescent="0.2">
      <c r="C895" s="29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</row>
    <row r="896" spans="2:32" x14ac:dyDescent="0.2">
      <c r="C896" s="29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</row>
    <row r="897" spans="3:32" x14ac:dyDescent="0.2">
      <c r="C897" s="29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</row>
    <row r="898" spans="3:32" x14ac:dyDescent="0.2">
      <c r="C898" s="29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</row>
    <row r="899" spans="3:32" x14ac:dyDescent="0.2">
      <c r="C899" s="29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</row>
    <row r="900" spans="3:32" x14ac:dyDescent="0.2">
      <c r="C900" s="29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</row>
    <row r="901" spans="3:32" x14ac:dyDescent="0.2">
      <c r="C901" s="29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</row>
    <row r="902" spans="3:32" x14ac:dyDescent="0.2">
      <c r="C902" s="29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</row>
    <row r="903" spans="3:32" x14ac:dyDescent="0.2">
      <c r="C903" s="29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</row>
    <row r="904" spans="3:32" x14ac:dyDescent="0.2">
      <c r="C904" s="29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</row>
    <row r="905" spans="3:32" x14ac:dyDescent="0.2">
      <c r="C905" s="29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</row>
    <row r="906" spans="3:32" x14ac:dyDescent="0.2">
      <c r="C906" s="29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</row>
    <row r="907" spans="3:32" x14ac:dyDescent="0.2">
      <c r="C907" s="29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</row>
    <row r="908" spans="3:32" x14ac:dyDescent="0.2">
      <c r="C908" s="29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</row>
    <row r="909" spans="3:32" x14ac:dyDescent="0.2">
      <c r="C909" s="29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</row>
    <row r="910" spans="3:32" x14ac:dyDescent="0.2">
      <c r="C910" s="29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</row>
    <row r="911" spans="3:32" x14ac:dyDescent="0.2">
      <c r="C911" s="29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</row>
    <row r="912" spans="3:32" x14ac:dyDescent="0.2">
      <c r="C912" s="29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</row>
    <row r="913" spans="3:32" x14ac:dyDescent="0.2">
      <c r="C913" s="29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</row>
    <row r="914" spans="3:32" x14ac:dyDescent="0.2">
      <c r="C914" s="29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</row>
    <row r="915" spans="3:32" x14ac:dyDescent="0.2">
      <c r="C915" s="29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</row>
    <row r="916" spans="3:32" x14ac:dyDescent="0.2">
      <c r="C916" s="29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</row>
    <row r="917" spans="3:32" x14ac:dyDescent="0.2">
      <c r="C917" s="29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</row>
    <row r="918" spans="3:32" x14ac:dyDescent="0.2">
      <c r="C918" s="29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</row>
    <row r="919" spans="3:32" x14ac:dyDescent="0.2">
      <c r="C919" s="29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</row>
    <row r="920" spans="3:32" x14ac:dyDescent="0.2">
      <c r="C920" s="29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</row>
    <row r="921" spans="3:32" x14ac:dyDescent="0.2">
      <c r="C921" s="29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</row>
    <row r="922" spans="3:32" x14ac:dyDescent="0.2">
      <c r="C922" s="29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</row>
    <row r="923" spans="3:32" x14ac:dyDescent="0.2">
      <c r="C923" s="29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</row>
    <row r="924" spans="3:32" x14ac:dyDescent="0.2">
      <c r="C924" s="29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</row>
    <row r="925" spans="3:32" x14ac:dyDescent="0.2">
      <c r="C925" s="29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</row>
    <row r="926" spans="3:32" x14ac:dyDescent="0.2">
      <c r="C926" s="29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</row>
    <row r="927" spans="3:32" x14ac:dyDescent="0.2">
      <c r="C927" s="29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</row>
    <row r="928" spans="3:32" x14ac:dyDescent="0.2">
      <c r="C928" s="29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</row>
    <row r="929" spans="3:32" x14ac:dyDescent="0.2">
      <c r="C929" s="29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</row>
    <row r="930" spans="3:32" x14ac:dyDescent="0.2">
      <c r="C930" s="29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</row>
    <row r="931" spans="3:32" x14ac:dyDescent="0.2">
      <c r="C931" s="29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</row>
    <row r="932" spans="3:32" x14ac:dyDescent="0.2">
      <c r="C932" s="29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</row>
    <row r="933" spans="3:32" x14ac:dyDescent="0.2">
      <c r="C933" s="29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</row>
    <row r="934" spans="3:32" x14ac:dyDescent="0.2">
      <c r="C934" s="29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</row>
    <row r="935" spans="3:32" x14ac:dyDescent="0.2">
      <c r="C935" s="29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</row>
    <row r="936" spans="3:32" x14ac:dyDescent="0.2">
      <c r="C936" s="29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</row>
    <row r="937" spans="3:32" x14ac:dyDescent="0.2">
      <c r="C937" s="29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</row>
    <row r="938" spans="3:32" x14ac:dyDescent="0.2">
      <c r="C938" s="29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</row>
    <row r="939" spans="3:32" x14ac:dyDescent="0.2">
      <c r="C939" s="29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</row>
    <row r="940" spans="3:32" x14ac:dyDescent="0.2">
      <c r="C940" s="29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</row>
    <row r="941" spans="3:32" x14ac:dyDescent="0.2">
      <c r="C941" s="29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</row>
    <row r="942" spans="3:32" x14ac:dyDescent="0.2">
      <c r="C942" s="29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</row>
    <row r="943" spans="3:32" x14ac:dyDescent="0.2">
      <c r="C943" s="29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</row>
    <row r="944" spans="3:32" x14ac:dyDescent="0.2">
      <c r="C944" s="29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</row>
    <row r="945" spans="3:32" x14ac:dyDescent="0.2">
      <c r="C945" s="29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</row>
    <row r="946" spans="3:32" x14ac:dyDescent="0.2">
      <c r="C946" s="29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</row>
    <row r="947" spans="3:32" x14ac:dyDescent="0.2">
      <c r="C947" s="29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</row>
    <row r="948" spans="3:32" x14ac:dyDescent="0.2">
      <c r="C948" s="29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</row>
    <row r="949" spans="3:32" x14ac:dyDescent="0.2">
      <c r="C949" s="29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</row>
    <row r="950" spans="3:32" x14ac:dyDescent="0.2">
      <c r="C950" s="29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</row>
    <row r="951" spans="3:32" x14ac:dyDescent="0.2">
      <c r="C951" s="29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</row>
    <row r="952" spans="3:32" x14ac:dyDescent="0.2">
      <c r="C952" s="29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</row>
    <row r="953" spans="3:32" x14ac:dyDescent="0.2">
      <c r="C953" s="29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</row>
    <row r="954" spans="3:32" x14ac:dyDescent="0.2">
      <c r="C954" s="29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</row>
    <row r="955" spans="3:32" x14ac:dyDescent="0.2">
      <c r="C955" s="29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</row>
    <row r="956" spans="3:32" x14ac:dyDescent="0.2">
      <c r="C956" s="29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</row>
    <row r="957" spans="3:32" x14ac:dyDescent="0.2">
      <c r="C957" s="29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</row>
    <row r="958" spans="3:32" x14ac:dyDescent="0.2">
      <c r="C958" s="29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</row>
    <row r="959" spans="3:32" x14ac:dyDescent="0.2">
      <c r="C959" s="29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</row>
    <row r="960" spans="3:32" x14ac:dyDescent="0.2">
      <c r="C960" s="29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</row>
    <row r="961" spans="3:32" x14ac:dyDescent="0.2">
      <c r="C961" s="29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</row>
    <row r="962" spans="3:32" x14ac:dyDescent="0.2">
      <c r="C962" s="29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</row>
    <row r="963" spans="3:32" x14ac:dyDescent="0.2">
      <c r="C963" s="29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</row>
    <row r="964" spans="3:32" x14ac:dyDescent="0.2">
      <c r="C964" s="29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</row>
    <row r="965" spans="3:32" x14ac:dyDescent="0.2">
      <c r="C965" s="29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</row>
    <row r="966" spans="3:32" x14ac:dyDescent="0.2">
      <c r="C966" s="29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</row>
    <row r="967" spans="3:32" x14ac:dyDescent="0.2">
      <c r="C967" s="29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</row>
    <row r="968" spans="3:32" x14ac:dyDescent="0.2">
      <c r="C968" s="29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</row>
    <row r="969" spans="3:32" x14ac:dyDescent="0.2">
      <c r="C969" s="29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</row>
    <row r="970" spans="3:32" x14ac:dyDescent="0.2">
      <c r="C970" s="29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</row>
    <row r="971" spans="3:32" x14ac:dyDescent="0.2">
      <c r="C971" s="29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</row>
    <row r="972" spans="3:32" x14ac:dyDescent="0.2">
      <c r="C972" s="29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</row>
    <row r="973" spans="3:32" x14ac:dyDescent="0.2">
      <c r="C973" s="29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</row>
    <row r="974" spans="3:32" x14ac:dyDescent="0.2">
      <c r="C974" s="29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</row>
    <row r="975" spans="3:32" x14ac:dyDescent="0.2">
      <c r="C975" s="29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</row>
    <row r="976" spans="3:32" x14ac:dyDescent="0.2">
      <c r="C976" s="29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</row>
    <row r="977" spans="3:32" x14ac:dyDescent="0.2">
      <c r="C977" s="29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</row>
    <row r="978" spans="3:32" x14ac:dyDescent="0.2">
      <c r="C978" s="29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</row>
    <row r="979" spans="3:32" x14ac:dyDescent="0.2">
      <c r="C979" s="29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</row>
    <row r="980" spans="3:32" x14ac:dyDescent="0.2">
      <c r="C980" s="29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</row>
    <row r="981" spans="3:32" x14ac:dyDescent="0.2">
      <c r="C981" s="29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</row>
    <row r="982" spans="3:32" x14ac:dyDescent="0.2">
      <c r="C982" s="29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</row>
    <row r="983" spans="3:32" x14ac:dyDescent="0.2">
      <c r="C983" s="29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</row>
    <row r="984" spans="3:32" x14ac:dyDescent="0.2">
      <c r="C984" s="29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</row>
    <row r="985" spans="3:32" x14ac:dyDescent="0.2">
      <c r="C985" s="29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</row>
    <row r="986" spans="3:32" x14ac:dyDescent="0.2">
      <c r="C986" s="29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</row>
    <row r="987" spans="3:32" x14ac:dyDescent="0.2">
      <c r="C987" s="29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</row>
    <row r="988" spans="3:32" x14ac:dyDescent="0.2">
      <c r="C988" s="29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</row>
    <row r="989" spans="3:32" x14ac:dyDescent="0.2">
      <c r="C989" s="29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</row>
    <row r="990" spans="3:32" x14ac:dyDescent="0.2">
      <c r="C990" s="29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</row>
    <row r="991" spans="3:32" x14ac:dyDescent="0.2">
      <c r="C991" s="29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</row>
    <row r="992" spans="3:32" x14ac:dyDescent="0.2">
      <c r="C992" s="29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</row>
    <row r="993" spans="3:32" x14ac:dyDescent="0.2">
      <c r="C993" s="29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</row>
    <row r="994" spans="3:32" x14ac:dyDescent="0.2">
      <c r="C994" s="29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</row>
    <row r="995" spans="3:32" x14ac:dyDescent="0.2">
      <c r="C995" s="29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</row>
    <row r="996" spans="3:32" x14ac:dyDescent="0.2">
      <c r="C996" s="29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</row>
    <row r="997" spans="3:32" x14ac:dyDescent="0.2">
      <c r="C997" s="29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</row>
    <row r="998" spans="3:32" x14ac:dyDescent="0.2">
      <c r="C998" s="29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</row>
    <row r="999" spans="3:32" x14ac:dyDescent="0.2">
      <c r="C999" s="29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</row>
    <row r="1000" spans="3:32" x14ac:dyDescent="0.2">
      <c r="C1000" s="29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</row>
    <row r="1001" spans="3:32" x14ac:dyDescent="0.2">
      <c r="C1001" s="29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</row>
    <row r="1002" spans="3:32" x14ac:dyDescent="0.2">
      <c r="C1002" s="29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</row>
    <row r="1003" spans="3:32" x14ac:dyDescent="0.2">
      <c r="C1003" s="29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</row>
    <row r="1004" spans="3:32" x14ac:dyDescent="0.2">
      <c r="C1004" s="29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</row>
    <row r="1005" spans="3:32" x14ac:dyDescent="0.2">
      <c r="C1005" s="29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</row>
    <row r="1006" spans="3:32" x14ac:dyDescent="0.2">
      <c r="C1006" s="29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</row>
    <row r="1007" spans="3:32" x14ac:dyDescent="0.2">
      <c r="C1007" s="29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</row>
    <row r="1008" spans="3:32" x14ac:dyDescent="0.2">
      <c r="C1008" s="29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</row>
    <row r="1009" spans="3:32" x14ac:dyDescent="0.2">
      <c r="C1009" s="29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</row>
    <row r="1010" spans="3:32" x14ac:dyDescent="0.2">
      <c r="C1010" s="29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</row>
    <row r="1011" spans="3:32" x14ac:dyDescent="0.2">
      <c r="C1011" s="29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</row>
    <row r="1012" spans="3:32" x14ac:dyDescent="0.2">
      <c r="C1012" s="29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</row>
    <row r="1013" spans="3:32" x14ac:dyDescent="0.2">
      <c r="C1013" s="29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</row>
    <row r="1014" spans="3:32" x14ac:dyDescent="0.2">
      <c r="C1014" s="29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</row>
    <row r="1015" spans="3:32" x14ac:dyDescent="0.2">
      <c r="C1015" s="29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</row>
    <row r="1016" spans="3:32" x14ac:dyDescent="0.2">
      <c r="C1016" s="29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</row>
    <row r="1017" spans="3:32" x14ac:dyDescent="0.2">
      <c r="C1017" s="29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</row>
    <row r="1018" spans="3:32" x14ac:dyDescent="0.2">
      <c r="C1018" s="29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</row>
    <row r="1019" spans="3:32" x14ac:dyDescent="0.2">
      <c r="C1019" s="29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</row>
    <row r="1020" spans="3:32" x14ac:dyDescent="0.2">
      <c r="C1020" s="29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</row>
    <row r="1021" spans="3:32" x14ac:dyDescent="0.2">
      <c r="C1021" s="29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</row>
    <row r="1022" spans="3:32" x14ac:dyDescent="0.2">
      <c r="C1022" s="29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</row>
    <row r="1023" spans="3:32" x14ac:dyDescent="0.2">
      <c r="C1023" s="29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</row>
    <row r="1024" spans="3:32" x14ac:dyDescent="0.2">
      <c r="C1024" s="29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</row>
    <row r="1025" spans="3:32" x14ac:dyDescent="0.2">
      <c r="C1025" s="29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</row>
    <row r="1026" spans="3:32" x14ac:dyDescent="0.2">
      <c r="C1026" s="29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</row>
    <row r="1027" spans="3:32" x14ac:dyDescent="0.2">
      <c r="C1027" s="29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</row>
    <row r="1028" spans="3:32" x14ac:dyDescent="0.2">
      <c r="C1028" s="29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</row>
    <row r="1029" spans="3:32" x14ac:dyDescent="0.2">
      <c r="C1029" s="29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</row>
    <row r="1030" spans="3:32" x14ac:dyDescent="0.2">
      <c r="C1030" s="29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</row>
    <row r="1031" spans="3:32" x14ac:dyDescent="0.2">
      <c r="C1031" s="29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</row>
    <row r="1032" spans="3:32" x14ac:dyDescent="0.2">
      <c r="C1032" s="29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</row>
    <row r="1033" spans="3:32" x14ac:dyDescent="0.2">
      <c r="C1033" s="29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</row>
    <row r="1034" spans="3:32" x14ac:dyDescent="0.2">
      <c r="C1034" s="29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</row>
    <row r="1035" spans="3:32" x14ac:dyDescent="0.2">
      <c r="C1035" s="29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</row>
    <row r="1036" spans="3:32" x14ac:dyDescent="0.2">
      <c r="C1036" s="29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</row>
    <row r="1037" spans="3:32" x14ac:dyDescent="0.2">
      <c r="C1037" s="29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</row>
    <row r="1038" spans="3:32" x14ac:dyDescent="0.2">
      <c r="C1038" s="29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</row>
    <row r="1039" spans="3:32" x14ac:dyDescent="0.2">
      <c r="C1039" s="29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</row>
    <row r="1040" spans="3:32" x14ac:dyDescent="0.2">
      <c r="C1040" s="29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</row>
    <row r="1041" spans="3:32" x14ac:dyDescent="0.2">
      <c r="C1041" s="29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</row>
    <row r="1042" spans="3:32" x14ac:dyDescent="0.2">
      <c r="C1042" s="29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</row>
    <row r="1043" spans="3:32" x14ac:dyDescent="0.2">
      <c r="C1043" s="29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</row>
    <row r="1044" spans="3:32" x14ac:dyDescent="0.2">
      <c r="C1044" s="29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</row>
    <row r="1045" spans="3:32" x14ac:dyDescent="0.2">
      <c r="C1045" s="29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</row>
    <row r="1046" spans="3:32" x14ac:dyDescent="0.2">
      <c r="C1046" s="29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</row>
    <row r="1047" spans="3:32" x14ac:dyDescent="0.2">
      <c r="C1047" s="29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</row>
    <row r="1048" spans="3:32" x14ac:dyDescent="0.2">
      <c r="C1048" s="29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</row>
    <row r="1049" spans="3:32" x14ac:dyDescent="0.2">
      <c r="C1049" s="29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</row>
    <row r="1050" spans="3:32" x14ac:dyDescent="0.2">
      <c r="C1050" s="29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</row>
    <row r="1051" spans="3:32" x14ac:dyDescent="0.2">
      <c r="C1051" s="29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</row>
    <row r="1052" spans="3:32" x14ac:dyDescent="0.2">
      <c r="C1052" s="29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</row>
    <row r="1053" spans="3:32" x14ac:dyDescent="0.2">
      <c r="C1053" s="29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</row>
    <row r="1054" spans="3:32" x14ac:dyDescent="0.2">
      <c r="C1054" s="29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</row>
    <row r="1055" spans="3:32" x14ac:dyDescent="0.2">
      <c r="C1055" s="29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</row>
    <row r="1056" spans="3:32" x14ac:dyDescent="0.2">
      <c r="C1056" s="29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</row>
    <row r="1057" spans="3:32" x14ac:dyDescent="0.2">
      <c r="C1057" s="29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</row>
    <row r="1058" spans="3:32" x14ac:dyDescent="0.2">
      <c r="C1058" s="29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</row>
    <row r="1059" spans="3:32" x14ac:dyDescent="0.2">
      <c r="C1059" s="29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</row>
    <row r="1060" spans="3:32" x14ac:dyDescent="0.2">
      <c r="C1060" s="29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</row>
    <row r="1061" spans="3:32" x14ac:dyDescent="0.2">
      <c r="C1061" s="29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</row>
    <row r="1062" spans="3:32" x14ac:dyDescent="0.2">
      <c r="C1062" s="29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</row>
    <row r="1063" spans="3:32" x14ac:dyDescent="0.2">
      <c r="C1063" s="29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</row>
    <row r="1064" spans="3:32" x14ac:dyDescent="0.2">
      <c r="C1064" s="29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</row>
    <row r="1065" spans="3:32" x14ac:dyDescent="0.2">
      <c r="C1065" s="29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</row>
    <row r="1066" spans="3:32" x14ac:dyDescent="0.2">
      <c r="C1066" s="29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</row>
    <row r="1067" spans="3:32" x14ac:dyDescent="0.2">
      <c r="C1067" s="29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</row>
    <row r="1068" spans="3:32" x14ac:dyDescent="0.2">
      <c r="C1068" s="29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</row>
    <row r="1069" spans="3:32" x14ac:dyDescent="0.2">
      <c r="C1069" s="29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</row>
    <row r="1070" spans="3:32" x14ac:dyDescent="0.2">
      <c r="C1070" s="29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</row>
    <row r="1071" spans="3:32" x14ac:dyDescent="0.2">
      <c r="C1071" s="29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</row>
    <row r="1072" spans="3:32" x14ac:dyDescent="0.2">
      <c r="C1072" s="29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</row>
    <row r="1073" spans="3:32" x14ac:dyDescent="0.2">
      <c r="C1073" s="29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</row>
    <row r="1074" spans="3:32" x14ac:dyDescent="0.2">
      <c r="C1074" s="29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</row>
    <row r="1075" spans="3:32" x14ac:dyDescent="0.2">
      <c r="C1075" s="29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</row>
    <row r="1076" spans="3:32" x14ac:dyDescent="0.2">
      <c r="C1076" s="29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</row>
    <row r="1077" spans="3:32" x14ac:dyDescent="0.2">
      <c r="C1077" s="29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</row>
    <row r="1078" spans="3:32" x14ac:dyDescent="0.2">
      <c r="C1078" s="29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</row>
    <row r="1079" spans="3:32" x14ac:dyDescent="0.2">
      <c r="C1079" s="29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</row>
    <row r="1080" spans="3:32" x14ac:dyDescent="0.2">
      <c r="C1080" s="29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</row>
    <row r="1081" spans="3:32" x14ac:dyDescent="0.2">
      <c r="C1081" s="29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</row>
    <row r="1082" spans="3:32" x14ac:dyDescent="0.2">
      <c r="C1082" s="29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</row>
    <row r="1083" spans="3:32" x14ac:dyDescent="0.2">
      <c r="C1083" s="29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</row>
    <row r="1084" spans="3:32" x14ac:dyDescent="0.2">
      <c r="C1084" s="29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</row>
    <row r="1085" spans="3:32" x14ac:dyDescent="0.2">
      <c r="C1085" s="29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</row>
    <row r="1086" spans="3:32" x14ac:dyDescent="0.2">
      <c r="C1086" s="29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</row>
    <row r="1087" spans="3:32" x14ac:dyDescent="0.2">
      <c r="C1087" s="29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</row>
    <row r="1088" spans="3:32" x14ac:dyDescent="0.2">
      <c r="C1088" s="29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</row>
    <row r="1089" spans="3:32" x14ac:dyDescent="0.2">
      <c r="C1089" s="29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</row>
    <row r="1090" spans="3:32" x14ac:dyDescent="0.2">
      <c r="C1090" s="29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</row>
    <row r="1091" spans="3:32" x14ac:dyDescent="0.2">
      <c r="C1091" s="29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</row>
    <row r="1092" spans="3:32" x14ac:dyDescent="0.2"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</row>
    <row r="1093" spans="3:32" x14ac:dyDescent="0.2"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</row>
    <row r="1094" spans="3:32" x14ac:dyDescent="0.2">
      <c r="C1094" s="2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</row>
    <row r="1095" spans="3:32" x14ac:dyDescent="0.2"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</row>
    <row r="1096" spans="3:32" x14ac:dyDescent="0.2"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</row>
    <row r="1097" spans="3:32" x14ac:dyDescent="0.2"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</row>
    <row r="1098" spans="3:32" x14ac:dyDescent="0.2"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</row>
    <row r="1099" spans="3:32" x14ac:dyDescent="0.2"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</row>
    <row r="1100" spans="3:32" x14ac:dyDescent="0.2"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</row>
    <row r="1101" spans="3:32" x14ac:dyDescent="0.2"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</row>
    <row r="1102" spans="3:32" x14ac:dyDescent="0.2"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</row>
    <row r="1103" spans="3:32" x14ac:dyDescent="0.2"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</row>
    <row r="1104" spans="3:32" x14ac:dyDescent="0.2"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</row>
    <row r="1105" spans="3:32" x14ac:dyDescent="0.2"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</row>
    <row r="1106" spans="3:32" x14ac:dyDescent="0.2"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</row>
    <row r="1107" spans="3:32" x14ac:dyDescent="0.2"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</row>
    <row r="1108" spans="3:32" x14ac:dyDescent="0.2"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</row>
    <row r="1109" spans="3:32" x14ac:dyDescent="0.2"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</row>
    <row r="1110" spans="3:32" x14ac:dyDescent="0.2"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</row>
    <row r="1111" spans="3:32" x14ac:dyDescent="0.2"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</row>
    <row r="1112" spans="3:32" x14ac:dyDescent="0.2"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</row>
    <row r="1113" spans="3:32" x14ac:dyDescent="0.2"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</row>
    <row r="1114" spans="3:32" x14ac:dyDescent="0.2"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</row>
    <row r="1115" spans="3:32" x14ac:dyDescent="0.2"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</row>
    <row r="1116" spans="3:32" x14ac:dyDescent="0.2"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</row>
    <row r="1117" spans="3:32" x14ac:dyDescent="0.2"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</row>
    <row r="1118" spans="3:32" x14ac:dyDescent="0.2"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</row>
    <row r="1119" spans="3:32" x14ac:dyDescent="0.2"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</row>
    <row r="1120" spans="3:32" x14ac:dyDescent="0.2"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</row>
    <row r="1121" spans="3:32" x14ac:dyDescent="0.2"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</row>
    <row r="1122" spans="3:32" x14ac:dyDescent="0.2"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</row>
    <row r="1123" spans="3:32" x14ac:dyDescent="0.2"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</row>
    <row r="1124" spans="3:32" x14ac:dyDescent="0.2"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</row>
    <row r="1125" spans="3:32" x14ac:dyDescent="0.2"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</row>
    <row r="1126" spans="3:32" x14ac:dyDescent="0.2"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</row>
    <row r="1127" spans="3:32" x14ac:dyDescent="0.2"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</row>
    <row r="1128" spans="3:32" x14ac:dyDescent="0.2"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</row>
    <row r="1129" spans="3:32" x14ac:dyDescent="0.2"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</row>
    <row r="1130" spans="3:32" x14ac:dyDescent="0.2"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</row>
    <row r="1131" spans="3:32" x14ac:dyDescent="0.2"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</row>
    <row r="1132" spans="3:32" x14ac:dyDescent="0.2"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</row>
    <row r="1133" spans="3:32" x14ac:dyDescent="0.2"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</row>
    <row r="1134" spans="3:32" x14ac:dyDescent="0.2"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</row>
    <row r="1135" spans="3:32" x14ac:dyDescent="0.2"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</row>
    <row r="1136" spans="3:32" x14ac:dyDescent="0.2"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</row>
    <row r="1137" spans="3:32" x14ac:dyDescent="0.2"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</row>
    <row r="1138" spans="3:32" x14ac:dyDescent="0.2"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</row>
    <row r="1139" spans="3:32" x14ac:dyDescent="0.2"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</row>
    <row r="1140" spans="3:32" x14ac:dyDescent="0.2"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</row>
    <row r="1141" spans="3:32" x14ac:dyDescent="0.2">
      <c r="C1141" s="2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</row>
    <row r="1142" spans="3:32" x14ac:dyDescent="0.2">
      <c r="C1142" s="29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</row>
    <row r="1143" spans="3:32" x14ac:dyDescent="0.2"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</row>
    <row r="1144" spans="3:32" x14ac:dyDescent="0.2">
      <c r="C1144" s="29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</row>
    <row r="1145" spans="3:32" x14ac:dyDescent="0.2"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</row>
    <row r="1146" spans="3:32" x14ac:dyDescent="0.2"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</row>
    <row r="1147" spans="3:32" x14ac:dyDescent="0.2"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</row>
    <row r="1148" spans="3:32" x14ac:dyDescent="0.2"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</row>
    <row r="1149" spans="3:32" x14ac:dyDescent="0.2"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</row>
    <row r="1150" spans="3:32" x14ac:dyDescent="0.2"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</row>
    <row r="1151" spans="3:32" x14ac:dyDescent="0.2"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</row>
    <row r="1152" spans="3:32" x14ac:dyDescent="0.2"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</row>
    <row r="1153" spans="3:32" x14ac:dyDescent="0.2">
      <c r="C1153" s="29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</row>
    <row r="1154" spans="3:32" x14ac:dyDescent="0.2">
      <c r="C1154" s="29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</row>
    <row r="1155" spans="3:32" x14ac:dyDescent="0.2">
      <c r="C1155" s="2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</row>
    <row r="1156" spans="3:32" x14ac:dyDescent="0.2">
      <c r="C1156" s="2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</row>
    <row r="1157" spans="3:32" x14ac:dyDescent="0.2">
      <c r="C1157" s="2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</row>
    <row r="1158" spans="3:32" x14ac:dyDescent="0.2">
      <c r="C1158" s="29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</row>
    <row r="1159" spans="3:32" x14ac:dyDescent="0.2"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</row>
    <row r="1160" spans="3:32" x14ac:dyDescent="0.2">
      <c r="C1160" s="2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</row>
    <row r="1161" spans="3:32" x14ac:dyDescent="0.2"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</row>
    <row r="1162" spans="3:32" x14ac:dyDescent="0.2"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</row>
    <row r="1163" spans="3:32" x14ac:dyDescent="0.2"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</row>
    <row r="1164" spans="3:32" x14ac:dyDescent="0.2"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</row>
    <row r="1165" spans="3:32" x14ac:dyDescent="0.2"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</row>
    <row r="1166" spans="3:32" x14ac:dyDescent="0.2"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</row>
    <row r="1167" spans="3:32" x14ac:dyDescent="0.2"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</row>
    <row r="1168" spans="3:32" x14ac:dyDescent="0.2"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</row>
    <row r="1169" spans="3:32" x14ac:dyDescent="0.2">
      <c r="C1169" s="29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</row>
    <row r="1170" spans="3:32" x14ac:dyDescent="0.2"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</row>
    <row r="1171" spans="3:32" x14ac:dyDescent="0.2"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</row>
    <row r="1172" spans="3:32" x14ac:dyDescent="0.2"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</row>
    <row r="1173" spans="3:32" x14ac:dyDescent="0.2">
      <c r="C1173" s="2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</row>
    <row r="1174" spans="3:32" x14ac:dyDescent="0.2">
      <c r="C1174" s="2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</row>
    <row r="1175" spans="3:32" x14ac:dyDescent="0.2"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</row>
    <row r="1176" spans="3:32" x14ac:dyDescent="0.2">
      <c r="C1176" s="29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</row>
    <row r="1177" spans="3:32" x14ac:dyDescent="0.2"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</row>
    <row r="1178" spans="3:32" x14ac:dyDescent="0.2">
      <c r="C1178" s="29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</row>
    <row r="1179" spans="3:32" x14ac:dyDescent="0.2">
      <c r="C1179" s="29"/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</row>
    <row r="1180" spans="3:32" x14ac:dyDescent="0.2"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</row>
  </sheetData>
  <mergeCells count="36">
    <mergeCell ref="A849:AF849"/>
    <mergeCell ref="A813:AF813"/>
    <mergeCell ref="A753:AF753"/>
    <mergeCell ref="A739:AF739"/>
    <mergeCell ref="A654:AF654"/>
    <mergeCell ref="A601:AF601"/>
    <mergeCell ref="A591:AF591"/>
    <mergeCell ref="A566:AF566"/>
    <mergeCell ref="A504:AF504"/>
    <mergeCell ref="A452:AF452"/>
    <mergeCell ref="A382:AF382"/>
    <mergeCell ref="A351:AF351"/>
    <mergeCell ref="AH5:AH6"/>
    <mergeCell ref="AG5:AG6"/>
    <mergeCell ref="T6:U6"/>
    <mergeCell ref="V6:W6"/>
    <mergeCell ref="X6:Y6"/>
    <mergeCell ref="AF5:AF6"/>
    <mergeCell ref="A209:AF209"/>
    <mergeCell ref="A198:AF198"/>
    <mergeCell ref="G5:K5"/>
    <mergeCell ref="A5:A7"/>
    <mergeCell ref="B5:B7"/>
    <mergeCell ref="C5:C6"/>
    <mergeCell ref="AA2:AG2"/>
    <mergeCell ref="B3:AE3"/>
    <mergeCell ref="B4:AE4"/>
    <mergeCell ref="R6:S6"/>
    <mergeCell ref="N6:O6"/>
    <mergeCell ref="L6:M6"/>
    <mergeCell ref="P6:Q6"/>
    <mergeCell ref="AA5:AB6"/>
    <mergeCell ref="D5:F5"/>
    <mergeCell ref="AC5:AD6"/>
    <mergeCell ref="Z5:Z6"/>
    <mergeCell ref="AE5:AE6"/>
  </mergeCells>
  <phoneticPr fontId="6" type="noConversion"/>
  <pageMargins left="0.25" right="0.25" top="0.75" bottom="0.75" header="0.3" footer="0.3"/>
  <pageSetup paperSize="9" scale="95" fitToHeight="0" orientation="landscape" r:id="rId1"/>
  <headerFooter alignWithMargins="0">
    <oddHeader xml:space="preserve">&amp;RДля служебного пользованияЭкз.№_____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Сеть на 01.01.13) (2)</vt:lpstr>
      <vt:lpstr>'Сеть на 01.01.13) (2)'!Заголовки_для_печати</vt:lpstr>
      <vt:lpstr>'Сеть на 01.01.13)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pl7</dc:creator>
  <cp:lastModifiedBy>ITuser</cp:lastModifiedBy>
  <cp:lastPrinted>2022-10-11T09:14:42Z</cp:lastPrinted>
  <dcterms:created xsi:type="dcterms:W3CDTF">2013-01-18T09:38:39Z</dcterms:created>
  <dcterms:modified xsi:type="dcterms:W3CDTF">2022-10-12T02:19:55Z</dcterms:modified>
</cp:coreProperties>
</file>